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F1FBCF78-1B11-4351-AB10-815D7A4CB98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06,1" sheetId="2" r:id="rId1"/>
  </sheets>
  <definedNames>
    <definedName name="chuong_pl_6" localSheetId="0">'06,1'!$A$1</definedName>
    <definedName name="chuong_pl_6_name" localSheetId="0">'06,1'!#REF!</definedName>
    <definedName name="chuong_pl_6_name_name" localSheetId="0">'06,1'!$A$5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4" i="2" l="1"/>
  <c r="C145" i="2"/>
  <c r="C143" i="2"/>
  <c r="C120" i="2"/>
  <c r="C121" i="2"/>
  <c r="C119" i="2"/>
  <c r="C133" i="2"/>
  <c r="C132" i="2"/>
  <c r="C131" i="2"/>
  <c r="C136" i="2"/>
  <c r="C135" i="2"/>
  <c r="I92" i="2"/>
  <c r="C87" i="2"/>
  <c r="C88" i="2"/>
  <c r="C86" i="2"/>
  <c r="C82" i="2"/>
  <c r="C84" i="2"/>
  <c r="C79" i="2"/>
  <c r="C80" i="2"/>
  <c r="C78" i="2"/>
  <c r="C75" i="2"/>
  <c r="C76" i="2"/>
  <c r="C74" i="2"/>
  <c r="C71" i="2"/>
  <c r="C72" i="2"/>
  <c r="C70" i="2"/>
  <c r="L67" i="2"/>
  <c r="L65" i="2"/>
  <c r="L66" i="2" s="1"/>
  <c r="K66" i="2" l="1"/>
  <c r="C67" i="2"/>
  <c r="C68" i="2"/>
  <c r="C66" i="2"/>
  <c r="C55" i="2"/>
  <c r="C58" i="2"/>
  <c r="C64" i="2"/>
  <c r="C63" i="2"/>
  <c r="C62" i="2"/>
  <c r="C59" i="2"/>
  <c r="C60" i="2"/>
  <c r="C54" i="2"/>
  <c r="C56" i="2"/>
  <c r="C52" i="2"/>
  <c r="C46" i="2"/>
  <c r="C43" i="2"/>
  <c r="C51" i="2"/>
  <c r="C50" i="2"/>
  <c r="C47" i="2"/>
  <c r="C48" i="2"/>
  <c r="C44" i="2"/>
  <c r="C42" i="2"/>
  <c r="C39" i="2"/>
  <c r="C40" i="2"/>
  <c r="C38" i="2"/>
  <c r="C36" i="2"/>
  <c r="C35" i="2"/>
  <c r="C34" i="2"/>
  <c r="C31" i="2"/>
  <c r="C32" i="2"/>
  <c r="C30" i="2"/>
  <c r="C27" i="2"/>
  <c r="C28" i="2"/>
  <c r="C26" i="2"/>
  <c r="C24" i="2"/>
  <c r="C23" i="2"/>
  <c r="C22" i="2"/>
  <c r="C19" i="2"/>
  <c r="C20" i="2"/>
  <c r="C18" i="2"/>
  <c r="C16" i="2"/>
  <c r="C15" i="2"/>
  <c r="C14" i="2"/>
  <c r="E11" i="2" l="1"/>
  <c r="F11" i="2"/>
  <c r="G11" i="2"/>
  <c r="H11" i="2"/>
  <c r="D11" i="2"/>
  <c r="H10" i="2"/>
  <c r="E10" i="2"/>
  <c r="F10" i="2"/>
  <c r="G10" i="2"/>
  <c r="D10" i="2"/>
  <c r="C141" i="2" l="1"/>
  <c r="C140" i="2"/>
  <c r="C139" i="2"/>
  <c r="C137" i="2"/>
  <c r="C129" i="2"/>
  <c r="C128" i="2"/>
  <c r="C127" i="2"/>
  <c r="C125" i="2"/>
  <c r="C124" i="2"/>
  <c r="C123" i="2"/>
  <c r="C116" i="2"/>
  <c r="C117" i="2"/>
  <c r="C115" i="2"/>
  <c r="C113" i="2"/>
  <c r="C112" i="2"/>
  <c r="C111" i="2"/>
  <c r="I99" i="2"/>
  <c r="C100" i="2"/>
  <c r="C108" i="2"/>
  <c r="C109" i="2"/>
  <c r="C107" i="2"/>
  <c r="C105" i="2"/>
  <c r="C104" i="2"/>
  <c r="C103" i="2"/>
  <c r="C101" i="2"/>
  <c r="C99" i="2"/>
  <c r="R97" i="2"/>
  <c r="S97" i="2"/>
  <c r="Q97" i="2"/>
  <c r="C97" i="2"/>
  <c r="C96" i="2"/>
  <c r="C95" i="2"/>
  <c r="J95" i="2"/>
  <c r="K95" i="2"/>
  <c r="L95" i="2"/>
  <c r="M95" i="2"/>
  <c r="I95" i="2"/>
  <c r="C92" i="2"/>
  <c r="C93" i="2"/>
  <c r="C91" i="2"/>
  <c r="I93" i="2" s="1"/>
  <c r="M92" i="2"/>
  <c r="L92" i="2"/>
  <c r="K92" i="2"/>
  <c r="J92" i="2"/>
  <c r="C89" i="2"/>
  <c r="C10" i="2"/>
  <c r="C11" i="2"/>
  <c r="C9" i="2"/>
  <c r="I70" i="2" l="1"/>
  <c r="I100" i="2"/>
  <c r="T97" i="2"/>
  <c r="I103" i="2"/>
  <c r="I107" i="2"/>
  <c r="I75" i="2"/>
  <c r="I66" i="2"/>
</calcChain>
</file>

<file path=xl/sharedStrings.xml><?xml version="1.0" encoding="utf-8"?>
<sst xmlns="http://schemas.openxmlformats.org/spreadsheetml/2006/main" count="168" uniqueCount="76">
  <si>
    <t>TRƯỜNG TIỂU HỌC KIÊU KỴ</t>
  </si>
  <si>
    <t>THÔNG BÁO</t>
  </si>
  <si>
    <t>TT</t>
  </si>
  <si>
    <t>Nội dung</t>
  </si>
  <si>
    <t>Lớp 1</t>
  </si>
  <si>
    <t>Lớp 2</t>
  </si>
  <si>
    <t>Lớp 3</t>
  </si>
  <si>
    <t>Lớp 4</t>
  </si>
  <si>
    <t>Lớp 5</t>
  </si>
  <si>
    <t>I</t>
  </si>
  <si>
    <t>II</t>
  </si>
  <si>
    <t>III</t>
  </si>
  <si>
    <t>IV</t>
  </si>
  <si>
    <t>V</t>
  </si>
  <si>
    <t>HIỆU TRƯỞNG</t>
  </si>
  <si>
    <t>Trần Thị Sen</t>
  </si>
  <si>
    <t xml:space="preserve"> </t>
  </si>
  <si>
    <t>Tổng số</t>
  </si>
  <si>
    <t>Chia ra theo khối lớp</t>
  </si>
  <si>
    <t>Tổng số học sinh</t>
  </si>
  <si>
    <t>Số học sinh học 2 buổi/ngày</t>
  </si>
  <si>
    <t>Số học sinh chia theo năng lực, phẩm chất</t>
  </si>
  <si>
    <t>Năng lực đặc thù</t>
  </si>
  <si>
    <t>Ngôn ngữ</t>
  </si>
  <si>
    <r>
      <t xml:space="preserve">Tốt </t>
    </r>
    <r>
      <rPr>
        <i/>
        <sz val="12"/>
        <color theme="1"/>
        <rFont val="Times New Roman"/>
        <family val="1"/>
        <charset val="163"/>
      </rPr>
      <t xml:space="preserve">( Tỉ lệ so với tổng số) </t>
    </r>
  </si>
  <si>
    <r>
      <t xml:space="preserve">Đạt </t>
    </r>
    <r>
      <rPr>
        <i/>
        <sz val="12"/>
        <color theme="1"/>
        <rFont val="Times New Roman"/>
        <family val="1"/>
        <charset val="163"/>
      </rPr>
      <t>( Tỉ lệ so với tổng số)</t>
    </r>
  </si>
  <si>
    <r>
      <t xml:space="preserve">Cần cố gắng </t>
    </r>
    <r>
      <rPr>
        <i/>
        <sz val="12"/>
        <color theme="1"/>
        <rFont val="Times New Roman"/>
        <family val="1"/>
        <charset val="163"/>
      </rPr>
      <t>( Tỉ lệ so với tổng số)</t>
    </r>
  </si>
  <si>
    <t>Tính toán</t>
  </si>
  <si>
    <r>
      <t>Đạt</t>
    </r>
    <r>
      <rPr>
        <i/>
        <sz val="12"/>
        <color theme="1"/>
        <rFont val="Times New Roman"/>
        <family val="1"/>
        <charset val="163"/>
      </rPr>
      <t>( Tỉ lệ so với tổng số)</t>
    </r>
  </si>
  <si>
    <r>
      <t>Cần cố gắng</t>
    </r>
    <r>
      <rPr>
        <i/>
        <sz val="12"/>
        <color theme="1"/>
        <rFont val="Times New Roman"/>
        <family val="1"/>
        <charset val="163"/>
      </rPr>
      <t>( Tỉ lệ so với tổng số)</t>
    </r>
  </si>
  <si>
    <t>Khoa học</t>
  </si>
  <si>
    <r>
      <t>Tốt</t>
    </r>
    <r>
      <rPr>
        <i/>
        <sz val="12"/>
        <color theme="1"/>
        <rFont val="Times New Roman"/>
        <family val="1"/>
        <charset val="163"/>
      </rPr>
      <t xml:space="preserve">( Tỉ lệ so với tổng số) </t>
    </r>
  </si>
  <si>
    <t xml:space="preserve">Thẩm mĩ </t>
  </si>
  <si>
    <t>Thể chất</t>
  </si>
  <si>
    <t>Yêu nước</t>
  </si>
  <si>
    <t>Nhân ái</t>
  </si>
  <si>
    <t>Chăm chỉ</t>
  </si>
  <si>
    <t>Trung thực</t>
  </si>
  <si>
    <t>Trách nhiệm</t>
  </si>
  <si>
    <t>Tự phục vụ, tự quản</t>
  </si>
  <si>
    <t>Hợp tác</t>
  </si>
  <si>
    <t>Tự học và giải quyết vấn đề</t>
  </si>
  <si>
    <t>Chăm học, chăm làm</t>
  </si>
  <si>
    <t>Tự tin, trách nhiệm</t>
  </si>
  <si>
    <t>Trung thực, kỉ luật</t>
  </si>
  <si>
    <t>Đoàn kết, yêu thương</t>
  </si>
  <si>
    <t>Số học sinh chia theo kết quả học tập</t>
  </si>
  <si>
    <t>Tiếng Việt</t>
  </si>
  <si>
    <t>Toán</t>
  </si>
  <si>
    <t>Khoa  học</t>
  </si>
  <si>
    <t>Lịch sử và Địa lí</t>
  </si>
  <si>
    <t>Ngoại ngữ</t>
  </si>
  <si>
    <t>Tin học</t>
  </si>
  <si>
    <t>Đạo đức</t>
  </si>
  <si>
    <t>Tự nhiên và Xã hội</t>
  </si>
  <si>
    <t>Âm nhạc</t>
  </si>
  <si>
    <t>Mĩ thuật</t>
  </si>
  <si>
    <t>Hoạt động trải nghiệm</t>
  </si>
  <si>
    <t>Thủ công (Kỹ thuật)</t>
  </si>
  <si>
    <t>Thể dục ( Giáo dục thể chất)</t>
  </si>
  <si>
    <t>a</t>
  </si>
  <si>
    <t>Trong đó:</t>
  </si>
  <si>
    <r>
      <t xml:space="preserve">Học sinh được khen thưởng cấp trường  </t>
    </r>
    <r>
      <rPr>
        <i/>
        <sz val="11"/>
        <color theme="1"/>
        <rFont val="Times New Roman"/>
        <family val="1"/>
        <charset val="163"/>
      </rPr>
      <t>(tỷ lệ so với tổng số)</t>
    </r>
  </si>
  <si>
    <t>b</t>
  </si>
  <si>
    <r>
      <t xml:space="preserve">Học sinh được cấp trên khen thưởng </t>
    </r>
    <r>
      <rPr>
        <i/>
        <sz val="11"/>
        <color theme="1"/>
        <rFont val="Times New Roman"/>
        <family val="1"/>
        <charset val="163"/>
      </rPr>
      <t>(tỷ lệ so với tổng số)</t>
    </r>
  </si>
  <si>
    <t>Biểu mẫu 06 ( Theo TT 36/ 2017)</t>
  </si>
  <si>
    <r>
      <t xml:space="preserve">Hoàn thành tốt </t>
    </r>
    <r>
      <rPr>
        <i/>
        <sz val="11"/>
        <color theme="1"/>
        <rFont val="Times New Roman"/>
        <family val="1"/>
        <charset val="163"/>
      </rPr>
      <t>(tỷ lệ so với tổng số)</t>
    </r>
  </si>
  <si>
    <r>
      <t xml:space="preserve">Hoàn thành </t>
    </r>
    <r>
      <rPr>
        <i/>
        <sz val="11"/>
        <color theme="1"/>
        <rFont val="Times New Roman"/>
        <family val="1"/>
        <charset val="163"/>
      </rPr>
      <t>(tỷ lệ so với tổng số)</t>
    </r>
  </si>
  <si>
    <r>
      <t xml:space="preserve">Chưa hoàn thành </t>
    </r>
    <r>
      <rPr>
        <i/>
        <sz val="11"/>
        <color theme="1"/>
        <rFont val="Times New Roman"/>
        <family val="1"/>
        <charset val="163"/>
      </rPr>
      <t>(tỷ lệ so với tổng số)</t>
    </r>
  </si>
  <si>
    <r>
      <t xml:space="preserve">Lên lớp </t>
    </r>
    <r>
      <rPr>
        <i/>
        <sz val="11"/>
        <color theme="1"/>
        <rFont val="Times New Roman"/>
        <family val="1"/>
        <charset val="163"/>
      </rPr>
      <t>(tỷ lệ so với tổng số)</t>
    </r>
  </si>
  <si>
    <t>Ở lại lớp (tỷ lệ so với tổng số)</t>
  </si>
  <si>
    <r>
      <t xml:space="preserve">      </t>
    </r>
    <r>
      <rPr>
        <sz val="12"/>
        <color theme="1"/>
        <rFont val="Times New Roman"/>
        <family val="1"/>
        <charset val="163"/>
      </rPr>
      <t xml:space="preserve">UBND HUYỆN GIA LÂM      </t>
    </r>
  </si>
  <si>
    <t>Công Nghệ</t>
  </si>
  <si>
    <t>Công khai thông tin chất lượng giáo dục tiểu học thực tế học kỳ I  năm học 2023 – 2024</t>
  </si>
  <si>
    <t>Kiêu Kỵ, ngày 08 tháng 01 năm 2024</t>
  </si>
  <si>
    <t xml:space="preserve">Tổng hợp kết quả cuối  kỳ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</si>
</sst>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i/>
      <sz val="11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0"/>
      <color rgb="FFFF0000"/>
      <name val="Arial"/>
      <family val="2"/>
      <charset val="163"/>
    </font>
    <font>
      <b/>
      <sz val="10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1"/>
      <color rgb="FFFF0000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i/>
      <sz val="10"/>
      <color theme="1"/>
      <name val="Cambria"/>
      <family val="1"/>
      <charset val="163"/>
      <scheme val="major"/>
    </font>
    <font>
      <sz val="11"/>
      <name val="Calibri"/>
      <family val="2"/>
      <charset val="163"/>
    </font>
    <font>
      <sz val="11"/>
      <name val="Calibri"/>
      <family val="2"/>
    </font>
    <font>
      <b/>
      <sz val="11"/>
      <color theme="1"/>
      <name val="Times New Roman"/>
      <family val="1"/>
    </font>
    <font>
      <sz val="10"/>
      <name val="Arial"/>
      <family val="2"/>
    </font>
    <font>
      <i/>
      <sz val="9"/>
      <color theme="1"/>
      <name val="Cambria"/>
      <family val="1"/>
      <charset val="163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5" fillId="0" borderId="0"/>
    <xf numFmtId="0" fontId="16" fillId="0" borderId="0"/>
    <xf numFmtId="0" fontId="18" fillId="0" borderId="0"/>
    <xf numFmtId="0" fontId="18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/>
    </xf>
    <xf numFmtId="0" fontId="8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justify"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2" fontId="0" fillId="0" borderId="0" xfId="0" applyNumberFormat="1"/>
    <xf numFmtId="2" fontId="11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2_Chất lượng ĐN TH" xfId="4" xr:uid="{00000000-0005-0000-0000-000003000000}"/>
    <cellStyle name="Normal 4" xfId="2" xr:uid="{00000000-0005-0000-0000-000004000000}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66675</xdr:rowOff>
    </xdr:from>
    <xdr:to>
      <xdr:col>1</xdr:col>
      <xdr:colOff>1276350</xdr:colOff>
      <xdr:row>2</xdr:row>
      <xdr:rowOff>66675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42900" y="466725"/>
          <a:ext cx="13049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8"/>
  <sheetViews>
    <sheetView tabSelected="1" workbookViewId="0">
      <selection activeCell="B9" sqref="B9"/>
    </sheetView>
  </sheetViews>
  <sheetFormatPr defaultRowHeight="15" x14ac:dyDescent="0.25"/>
  <cols>
    <col min="1" max="1" width="4.85546875" customWidth="1"/>
    <col min="2" max="2" width="34.7109375" customWidth="1"/>
    <col min="3" max="3" width="10" customWidth="1"/>
    <col min="4" max="8" width="8.42578125" customWidth="1"/>
  </cols>
  <sheetData>
    <row r="1" spans="1:10" ht="15.75" customHeight="1" x14ac:dyDescent="0.25">
      <c r="A1" s="4" t="s">
        <v>71</v>
      </c>
      <c r="F1" s="48" t="s">
        <v>65</v>
      </c>
      <c r="G1" s="48"/>
      <c r="H1" s="48"/>
      <c r="I1" s="24"/>
      <c r="J1" s="24"/>
    </row>
    <row r="2" spans="1:10" ht="15.75" x14ac:dyDescent="0.25">
      <c r="A2" s="1" t="s">
        <v>0</v>
      </c>
    </row>
    <row r="3" spans="1:10" x14ac:dyDescent="0.25">
      <c r="A3" s="5" t="s">
        <v>16</v>
      </c>
    </row>
    <row r="4" spans="1:10" ht="19.5" customHeight="1" x14ac:dyDescent="0.25">
      <c r="A4" s="49" t="s">
        <v>1</v>
      </c>
      <c r="B4" s="49"/>
      <c r="C4" s="49"/>
      <c r="D4" s="49"/>
      <c r="E4" s="49"/>
      <c r="F4" s="49"/>
      <c r="G4" s="49"/>
      <c r="H4" s="49"/>
    </row>
    <row r="5" spans="1:10" ht="19.5" customHeight="1" x14ac:dyDescent="0.25">
      <c r="A5" s="50" t="s">
        <v>73</v>
      </c>
      <c r="B5" s="50"/>
      <c r="C5" s="50"/>
      <c r="D5" s="50"/>
      <c r="E5" s="50"/>
      <c r="F5" s="50"/>
      <c r="G5" s="50"/>
      <c r="H5" s="50"/>
    </row>
    <row r="6" spans="1:10" ht="9" customHeight="1" thickBot="1" x14ac:dyDescent="0.3">
      <c r="A6" s="6"/>
    </row>
    <row r="7" spans="1:10" ht="20.25" customHeight="1" x14ac:dyDescent="0.25">
      <c r="A7" s="54" t="s">
        <v>2</v>
      </c>
      <c r="B7" s="56" t="s">
        <v>3</v>
      </c>
      <c r="C7" s="56" t="s">
        <v>17</v>
      </c>
      <c r="D7" s="57" t="s">
        <v>18</v>
      </c>
      <c r="E7" s="57"/>
      <c r="F7" s="57"/>
      <c r="G7" s="57"/>
      <c r="H7" s="58"/>
    </row>
    <row r="8" spans="1:10" ht="21.75" customHeight="1" x14ac:dyDescent="0.25">
      <c r="A8" s="55"/>
      <c r="B8" s="51"/>
      <c r="C8" s="51"/>
      <c r="D8" s="11" t="s">
        <v>4</v>
      </c>
      <c r="E8" s="11" t="s">
        <v>5</v>
      </c>
      <c r="F8" s="11" t="s">
        <v>6</v>
      </c>
      <c r="G8" s="11" t="s">
        <v>7</v>
      </c>
      <c r="H8" s="12" t="s">
        <v>8</v>
      </c>
    </row>
    <row r="9" spans="1:10" ht="20.25" customHeight="1" x14ac:dyDescent="0.25">
      <c r="A9" s="13" t="s">
        <v>9</v>
      </c>
      <c r="B9" s="14" t="s">
        <v>19</v>
      </c>
      <c r="C9" s="25">
        <f>SUM(D9:H9)</f>
        <v>1191</v>
      </c>
      <c r="D9" s="26">
        <v>236</v>
      </c>
      <c r="E9" s="26">
        <v>206</v>
      </c>
      <c r="F9" s="26">
        <v>244</v>
      </c>
      <c r="G9" s="26">
        <v>262</v>
      </c>
      <c r="H9" s="27">
        <v>243</v>
      </c>
    </row>
    <row r="10" spans="1:10" ht="20.25" customHeight="1" x14ac:dyDescent="0.25">
      <c r="A10" s="13" t="s">
        <v>10</v>
      </c>
      <c r="B10" s="14" t="s">
        <v>20</v>
      </c>
      <c r="C10" s="25">
        <f t="shared" ref="C10:C11" si="0">SUM(D10:H10)</f>
        <v>1191</v>
      </c>
      <c r="D10" s="26">
        <f>D9</f>
        <v>236</v>
      </c>
      <c r="E10" s="26">
        <f t="shared" ref="E10:G10" si="1">E9</f>
        <v>206</v>
      </c>
      <c r="F10" s="26">
        <f t="shared" si="1"/>
        <v>244</v>
      </c>
      <c r="G10" s="26">
        <f t="shared" si="1"/>
        <v>262</v>
      </c>
      <c r="H10" s="34">
        <f>H9</f>
        <v>243</v>
      </c>
    </row>
    <row r="11" spans="1:10" ht="20.25" customHeight="1" x14ac:dyDescent="0.25">
      <c r="A11" s="13" t="s">
        <v>11</v>
      </c>
      <c r="B11" s="14" t="s">
        <v>21</v>
      </c>
      <c r="C11" s="25">
        <f t="shared" si="0"/>
        <v>1191</v>
      </c>
      <c r="D11" s="26">
        <f>D9</f>
        <v>236</v>
      </c>
      <c r="E11" s="26">
        <f t="shared" ref="E11:H11" si="2">E9</f>
        <v>206</v>
      </c>
      <c r="F11" s="26">
        <f t="shared" si="2"/>
        <v>244</v>
      </c>
      <c r="G11" s="26">
        <f t="shared" si="2"/>
        <v>262</v>
      </c>
      <c r="H11" s="34">
        <f t="shared" si="2"/>
        <v>243</v>
      </c>
    </row>
    <row r="12" spans="1:10" ht="20.25" customHeight="1" x14ac:dyDescent="0.25">
      <c r="A12" s="13"/>
      <c r="B12" s="14" t="s">
        <v>22</v>
      </c>
      <c r="C12" s="25"/>
      <c r="D12" s="26"/>
      <c r="E12" s="26"/>
      <c r="F12" s="26"/>
      <c r="G12" s="26"/>
      <c r="H12" s="27"/>
    </row>
    <row r="13" spans="1:10" ht="20.25" customHeight="1" x14ac:dyDescent="0.25">
      <c r="A13" s="13"/>
      <c r="B13" s="14" t="s">
        <v>23</v>
      </c>
      <c r="C13" s="25"/>
      <c r="D13" s="26"/>
      <c r="E13" s="26"/>
      <c r="F13" s="26"/>
      <c r="G13" s="26"/>
      <c r="H13" s="27"/>
    </row>
    <row r="14" spans="1:10" ht="20.25" customHeight="1" x14ac:dyDescent="0.25">
      <c r="A14" s="15">
        <v>1</v>
      </c>
      <c r="B14" s="16" t="s">
        <v>24</v>
      </c>
      <c r="C14" s="43">
        <f>SUM(D14:H14)/4</f>
        <v>64.725000000000009</v>
      </c>
      <c r="D14" s="26">
        <v>69.5</v>
      </c>
      <c r="E14" s="26">
        <v>57.8</v>
      </c>
      <c r="F14" s="26">
        <v>70.5</v>
      </c>
      <c r="G14" s="26">
        <v>61.1</v>
      </c>
      <c r="H14" s="27"/>
    </row>
    <row r="15" spans="1:10" ht="20.25" customHeight="1" x14ac:dyDescent="0.25">
      <c r="A15" s="15">
        <v>2</v>
      </c>
      <c r="B15" s="16" t="s">
        <v>25</v>
      </c>
      <c r="C15" s="43">
        <f>SUM(D15:H15)/4</f>
        <v>34.1</v>
      </c>
      <c r="D15" s="26">
        <v>26.3</v>
      </c>
      <c r="E15" s="26">
        <v>41.7</v>
      </c>
      <c r="F15" s="26">
        <v>29.5</v>
      </c>
      <c r="G15" s="26">
        <v>38.9</v>
      </c>
      <c r="H15" s="27"/>
    </row>
    <row r="16" spans="1:10" ht="20.25" customHeight="1" x14ac:dyDescent="0.25">
      <c r="A16" s="15">
        <v>3</v>
      </c>
      <c r="B16" s="16" t="s">
        <v>26</v>
      </c>
      <c r="C16" s="43">
        <f>SUM(D16:H16)/4</f>
        <v>1.175</v>
      </c>
      <c r="D16" s="26">
        <v>4.2</v>
      </c>
      <c r="E16" s="26">
        <v>0.5</v>
      </c>
      <c r="F16" s="26">
        <v>0</v>
      </c>
      <c r="G16" s="26"/>
      <c r="H16" s="27"/>
    </row>
    <row r="17" spans="1:8" ht="20.25" customHeight="1" x14ac:dyDescent="0.25">
      <c r="A17" s="13"/>
      <c r="B17" s="14" t="s">
        <v>27</v>
      </c>
      <c r="C17" s="25"/>
      <c r="D17" s="26"/>
      <c r="E17" s="26"/>
      <c r="F17" s="26"/>
      <c r="G17" s="26"/>
      <c r="H17" s="27"/>
    </row>
    <row r="18" spans="1:8" ht="20.25" customHeight="1" x14ac:dyDescent="0.25">
      <c r="A18" s="15">
        <v>1</v>
      </c>
      <c r="B18" s="16" t="s">
        <v>24</v>
      </c>
      <c r="C18" s="43">
        <f>SUM(D18:H18)/4</f>
        <v>64.424999999999997</v>
      </c>
      <c r="D18" s="26">
        <v>72</v>
      </c>
      <c r="E18" s="26">
        <v>58.3</v>
      </c>
      <c r="F18" s="26">
        <v>65.2</v>
      </c>
      <c r="G18" s="26">
        <v>62.2</v>
      </c>
      <c r="H18" s="27"/>
    </row>
    <row r="19" spans="1:8" ht="20.25" customHeight="1" x14ac:dyDescent="0.25">
      <c r="A19" s="15">
        <v>2</v>
      </c>
      <c r="B19" s="16" t="s">
        <v>28</v>
      </c>
      <c r="C19" s="43">
        <f t="shared" ref="C19:C20" si="3">SUM(D19:H19)/4</f>
        <v>34.400000000000006</v>
      </c>
      <c r="D19" s="26">
        <v>24.6</v>
      </c>
      <c r="E19" s="26">
        <v>40.799999999999997</v>
      </c>
      <c r="F19" s="26">
        <v>34.4</v>
      </c>
      <c r="G19" s="26">
        <v>37.799999999999997</v>
      </c>
      <c r="H19" s="27"/>
    </row>
    <row r="20" spans="1:8" ht="20.25" customHeight="1" x14ac:dyDescent="0.25">
      <c r="A20" s="15">
        <v>3</v>
      </c>
      <c r="B20" s="16" t="s">
        <v>29</v>
      </c>
      <c r="C20" s="43">
        <f t="shared" si="3"/>
        <v>1.175</v>
      </c>
      <c r="D20" s="26">
        <v>3.4</v>
      </c>
      <c r="E20" s="26">
        <v>0.9</v>
      </c>
      <c r="F20" s="26">
        <v>0.4</v>
      </c>
      <c r="G20" s="26">
        <v>0</v>
      </c>
      <c r="H20" s="27"/>
    </row>
    <row r="21" spans="1:8" ht="20.25" customHeight="1" x14ac:dyDescent="0.25">
      <c r="A21" s="13"/>
      <c r="B21" s="14" t="s">
        <v>30</v>
      </c>
      <c r="C21" s="25"/>
      <c r="D21" s="26"/>
      <c r="E21" s="26"/>
      <c r="F21" s="26"/>
      <c r="G21" s="26"/>
      <c r="H21" s="27"/>
    </row>
    <row r="22" spans="1:8" ht="20.25" customHeight="1" x14ac:dyDescent="0.25">
      <c r="A22" s="15">
        <v>1</v>
      </c>
      <c r="B22" s="16" t="s">
        <v>31</v>
      </c>
      <c r="C22" s="43">
        <f>SUM(D22:H22)/4</f>
        <v>69.775000000000006</v>
      </c>
      <c r="D22" s="26">
        <v>73.3</v>
      </c>
      <c r="E22" s="26">
        <v>62.6</v>
      </c>
      <c r="F22" s="26">
        <v>67.2</v>
      </c>
      <c r="G22" s="26">
        <v>76</v>
      </c>
      <c r="H22" s="27"/>
    </row>
    <row r="23" spans="1:8" ht="20.25" customHeight="1" x14ac:dyDescent="0.25">
      <c r="A23" s="15">
        <v>2</v>
      </c>
      <c r="B23" s="16" t="s">
        <v>25</v>
      </c>
      <c r="C23" s="43">
        <f t="shared" ref="C23" si="4">SUM(D23:H23)/4</f>
        <v>29.574999999999999</v>
      </c>
      <c r="D23" s="26">
        <v>24.6</v>
      </c>
      <c r="E23" s="26">
        <v>36.9</v>
      </c>
      <c r="F23" s="26">
        <v>32.799999999999997</v>
      </c>
      <c r="G23" s="26">
        <v>24</v>
      </c>
      <c r="H23" s="27"/>
    </row>
    <row r="24" spans="1:8" ht="20.25" customHeight="1" x14ac:dyDescent="0.25">
      <c r="A24" s="15">
        <v>3</v>
      </c>
      <c r="B24" s="16" t="s">
        <v>26</v>
      </c>
      <c r="C24" s="43">
        <f>SUM(D24:H24)/4.1</f>
        <v>0.63414634146341475</v>
      </c>
      <c r="D24" s="26">
        <v>2.1</v>
      </c>
      <c r="E24" s="26">
        <v>0.5</v>
      </c>
      <c r="F24" s="26">
        <v>0</v>
      </c>
      <c r="G24" s="26">
        <v>0</v>
      </c>
      <c r="H24" s="27"/>
    </row>
    <row r="25" spans="1:8" ht="20.25" customHeight="1" x14ac:dyDescent="0.25">
      <c r="A25" s="13"/>
      <c r="B25" s="14" t="s">
        <v>32</v>
      </c>
      <c r="C25" s="43"/>
      <c r="D25" s="43"/>
      <c r="E25" s="43"/>
      <c r="F25" s="43"/>
      <c r="G25" s="43"/>
      <c r="H25" s="27"/>
    </row>
    <row r="26" spans="1:8" ht="20.25" customHeight="1" x14ac:dyDescent="0.25">
      <c r="A26" s="15">
        <v>1</v>
      </c>
      <c r="B26" s="16" t="s">
        <v>24</v>
      </c>
      <c r="C26" s="43">
        <f>SUM(D26:H26)/4</f>
        <v>68.924999999999997</v>
      </c>
      <c r="D26" s="26">
        <v>74.599999999999994</v>
      </c>
      <c r="E26" s="26">
        <v>68.400000000000006</v>
      </c>
      <c r="F26" s="26">
        <v>69.7</v>
      </c>
      <c r="G26" s="26">
        <v>63</v>
      </c>
      <c r="H26" s="27"/>
    </row>
    <row r="27" spans="1:8" ht="20.25" customHeight="1" x14ac:dyDescent="0.25">
      <c r="A27" s="15">
        <v>2</v>
      </c>
      <c r="B27" s="16" t="s">
        <v>25</v>
      </c>
      <c r="C27" s="43">
        <f t="shared" ref="C27:C28" si="5">SUM(D27:H27)/4</f>
        <v>30.75</v>
      </c>
      <c r="D27" s="26">
        <v>24.6</v>
      </c>
      <c r="E27" s="26">
        <v>31.1</v>
      </c>
      <c r="F27" s="26">
        <v>30.3</v>
      </c>
      <c r="G27" s="26">
        <v>37</v>
      </c>
      <c r="H27" s="27"/>
    </row>
    <row r="28" spans="1:8" ht="20.25" customHeight="1" x14ac:dyDescent="0.25">
      <c r="A28" s="15">
        <v>3</v>
      </c>
      <c r="B28" s="16" t="s">
        <v>26</v>
      </c>
      <c r="C28" s="43">
        <f t="shared" si="5"/>
        <v>0.25</v>
      </c>
      <c r="D28" s="26">
        <v>0.5</v>
      </c>
      <c r="E28" s="26">
        <v>0.5</v>
      </c>
      <c r="F28" s="26">
        <v>0</v>
      </c>
      <c r="G28" s="26">
        <v>0</v>
      </c>
      <c r="H28" s="27"/>
    </row>
    <row r="29" spans="1:8" ht="20.25" customHeight="1" x14ac:dyDescent="0.25">
      <c r="A29" s="13"/>
      <c r="B29" s="14" t="s">
        <v>33</v>
      </c>
      <c r="C29" s="25"/>
      <c r="D29" s="26"/>
      <c r="E29" s="26"/>
      <c r="F29" s="26"/>
      <c r="G29" s="26"/>
      <c r="H29" s="27"/>
    </row>
    <row r="30" spans="1:8" ht="20.25" customHeight="1" x14ac:dyDescent="0.25">
      <c r="A30" s="15">
        <v>1</v>
      </c>
      <c r="B30" s="16" t="s">
        <v>24</v>
      </c>
      <c r="C30" s="43">
        <f>SUM(D30:H30)/4</f>
        <v>74.125</v>
      </c>
      <c r="D30" s="26">
        <v>84.3</v>
      </c>
      <c r="E30" s="26">
        <v>67.5</v>
      </c>
      <c r="F30" s="26">
        <v>77.900000000000006</v>
      </c>
      <c r="G30" s="26">
        <v>66.8</v>
      </c>
      <c r="H30" s="27"/>
    </row>
    <row r="31" spans="1:8" ht="20.25" customHeight="1" x14ac:dyDescent="0.25">
      <c r="A31" s="15">
        <v>2</v>
      </c>
      <c r="B31" s="16" t="s">
        <v>25</v>
      </c>
      <c r="C31" s="43">
        <f t="shared" ref="C31:C32" si="6">SUM(D31:H31)/4</f>
        <v>25.525000000000002</v>
      </c>
      <c r="D31" s="26">
        <v>14.8</v>
      </c>
      <c r="E31" s="26">
        <v>32</v>
      </c>
      <c r="F31" s="26">
        <v>22.1</v>
      </c>
      <c r="G31" s="26">
        <v>33.200000000000003</v>
      </c>
      <c r="H31" s="27"/>
    </row>
    <row r="32" spans="1:8" ht="20.25" customHeight="1" x14ac:dyDescent="0.25">
      <c r="A32" s="15">
        <v>3</v>
      </c>
      <c r="B32" s="16" t="s">
        <v>26</v>
      </c>
      <c r="C32" s="43">
        <f t="shared" si="6"/>
        <v>0.32500000000000001</v>
      </c>
      <c r="D32" s="26">
        <v>0.8</v>
      </c>
      <c r="E32" s="26">
        <v>0.5</v>
      </c>
      <c r="F32" s="26">
        <v>0</v>
      </c>
      <c r="G32" s="26">
        <v>0</v>
      </c>
      <c r="H32" s="27"/>
    </row>
    <row r="33" spans="1:8" ht="20.25" customHeight="1" x14ac:dyDescent="0.25">
      <c r="A33" s="13"/>
      <c r="B33" s="14" t="s">
        <v>34</v>
      </c>
      <c r="C33" s="25"/>
      <c r="D33" s="26"/>
      <c r="E33" s="26"/>
      <c r="F33" s="26"/>
      <c r="G33" s="26"/>
      <c r="H33" s="27"/>
    </row>
    <row r="34" spans="1:8" ht="20.25" customHeight="1" x14ac:dyDescent="0.25">
      <c r="A34" s="15">
        <v>1</v>
      </c>
      <c r="B34" s="16" t="s">
        <v>24</v>
      </c>
      <c r="C34" s="43">
        <f t="shared" ref="C34:C36" si="7">SUM(D34:H34)/4</f>
        <v>86.724999999999994</v>
      </c>
      <c r="D34" s="26">
        <v>88.6</v>
      </c>
      <c r="E34" s="26">
        <v>81.599999999999994</v>
      </c>
      <c r="F34" s="26">
        <v>88.5</v>
      </c>
      <c r="G34" s="26">
        <v>88.2</v>
      </c>
      <c r="H34" s="27"/>
    </row>
    <row r="35" spans="1:8" ht="20.25" customHeight="1" x14ac:dyDescent="0.25">
      <c r="A35" s="15">
        <v>2</v>
      </c>
      <c r="B35" s="16" t="s">
        <v>25</v>
      </c>
      <c r="C35" s="43">
        <f t="shared" si="7"/>
        <v>13.274999999999999</v>
      </c>
      <c r="D35" s="26">
        <v>11.4</v>
      </c>
      <c r="E35" s="26">
        <v>18.399999999999999</v>
      </c>
      <c r="F35" s="26">
        <v>11.5</v>
      </c>
      <c r="G35" s="26">
        <v>11.8</v>
      </c>
      <c r="H35" s="27"/>
    </row>
    <row r="36" spans="1:8" ht="20.25" customHeight="1" x14ac:dyDescent="0.25">
      <c r="A36" s="15">
        <v>3</v>
      </c>
      <c r="B36" s="16" t="s">
        <v>26</v>
      </c>
      <c r="C36" s="43">
        <f t="shared" si="7"/>
        <v>0</v>
      </c>
      <c r="D36" s="26">
        <v>0</v>
      </c>
      <c r="E36" s="26">
        <v>0</v>
      </c>
      <c r="F36" s="26">
        <v>0</v>
      </c>
      <c r="G36" s="26">
        <v>0</v>
      </c>
      <c r="H36" s="27"/>
    </row>
    <row r="37" spans="1:8" ht="20.25" customHeight="1" x14ac:dyDescent="0.25">
      <c r="A37" s="13"/>
      <c r="B37" s="14" t="s">
        <v>35</v>
      </c>
      <c r="C37" s="25"/>
      <c r="D37" s="26"/>
      <c r="E37" s="26"/>
      <c r="F37" s="26"/>
      <c r="G37" s="26"/>
      <c r="H37" s="27"/>
    </row>
    <row r="38" spans="1:8" ht="20.25" customHeight="1" x14ac:dyDescent="0.25">
      <c r="A38" s="15">
        <v>1</v>
      </c>
      <c r="B38" s="16" t="s">
        <v>24</v>
      </c>
      <c r="C38" s="43">
        <f>SUM(D38:H38)/4</f>
        <v>87.474999999999994</v>
      </c>
      <c r="D38" s="26">
        <v>87.7</v>
      </c>
      <c r="E38" s="26">
        <v>84</v>
      </c>
      <c r="F38" s="26">
        <v>89.3</v>
      </c>
      <c r="G38" s="26">
        <v>88.9</v>
      </c>
      <c r="H38" s="27"/>
    </row>
    <row r="39" spans="1:8" ht="20.25" customHeight="1" x14ac:dyDescent="0.25">
      <c r="A39" s="15">
        <v>2</v>
      </c>
      <c r="B39" s="16" t="s">
        <v>25</v>
      </c>
      <c r="C39" s="43">
        <f>SUM(D39:H39)/4</f>
        <v>12.525</v>
      </c>
      <c r="D39" s="26">
        <v>12.3</v>
      </c>
      <c r="E39" s="26">
        <v>16</v>
      </c>
      <c r="F39" s="26">
        <v>10.7</v>
      </c>
      <c r="G39" s="26">
        <v>11.1</v>
      </c>
      <c r="H39" s="27"/>
    </row>
    <row r="40" spans="1:8" ht="20.25" customHeight="1" x14ac:dyDescent="0.25">
      <c r="A40" s="15">
        <v>3</v>
      </c>
      <c r="B40" s="16" t="s">
        <v>26</v>
      </c>
      <c r="C40" s="43">
        <f>SUM(D40:H40)/4</f>
        <v>0</v>
      </c>
      <c r="D40" s="26">
        <v>0</v>
      </c>
      <c r="E40" s="26">
        <v>0</v>
      </c>
      <c r="F40" s="26">
        <v>0</v>
      </c>
      <c r="G40" s="26">
        <v>0</v>
      </c>
      <c r="H40" s="27"/>
    </row>
    <row r="41" spans="1:8" ht="20.25" customHeight="1" x14ac:dyDescent="0.25">
      <c r="A41" s="13"/>
      <c r="B41" s="14" t="s">
        <v>36</v>
      </c>
      <c r="C41" s="25"/>
      <c r="D41" s="26"/>
      <c r="E41" s="26"/>
      <c r="F41" s="26"/>
      <c r="G41" s="26"/>
      <c r="H41" s="27"/>
    </row>
    <row r="42" spans="1:8" ht="20.25" customHeight="1" x14ac:dyDescent="0.25">
      <c r="A42" s="15">
        <v>1</v>
      </c>
      <c r="B42" s="16" t="s">
        <v>24</v>
      </c>
      <c r="C42" s="43">
        <f t="shared" ref="C42:C44" si="8">SUM(D42:H42)/4</f>
        <v>73.474999999999994</v>
      </c>
      <c r="D42" s="26">
        <v>72.7</v>
      </c>
      <c r="E42" s="26">
        <v>73.3</v>
      </c>
      <c r="F42" s="26">
        <v>74.599999999999994</v>
      </c>
      <c r="G42" s="26">
        <v>73.3</v>
      </c>
      <c r="H42" s="27"/>
    </row>
    <row r="43" spans="1:8" ht="20.25" customHeight="1" x14ac:dyDescent="0.25">
      <c r="A43" s="15">
        <v>2</v>
      </c>
      <c r="B43" s="16" t="s">
        <v>25</v>
      </c>
      <c r="C43" s="43">
        <f>SUM(D43:H43)/4</f>
        <v>26.525000000000002</v>
      </c>
      <c r="D43" s="26">
        <v>27.3</v>
      </c>
      <c r="E43" s="26">
        <v>26.7</v>
      </c>
      <c r="F43" s="26">
        <v>25.4</v>
      </c>
      <c r="G43" s="26">
        <v>26.7</v>
      </c>
      <c r="H43" s="27"/>
    </row>
    <row r="44" spans="1:8" ht="20.25" customHeight="1" x14ac:dyDescent="0.25">
      <c r="A44" s="15">
        <v>3</v>
      </c>
      <c r="B44" s="16" t="s">
        <v>26</v>
      </c>
      <c r="C44" s="43">
        <f t="shared" si="8"/>
        <v>0</v>
      </c>
      <c r="D44" s="26">
        <v>0</v>
      </c>
      <c r="E44" s="26">
        <v>0</v>
      </c>
      <c r="F44" s="26">
        <v>0</v>
      </c>
      <c r="G44" s="26">
        <v>0</v>
      </c>
      <c r="H44" s="27"/>
    </row>
    <row r="45" spans="1:8" ht="20.25" customHeight="1" x14ac:dyDescent="0.25">
      <c r="A45" s="13"/>
      <c r="B45" s="14" t="s">
        <v>37</v>
      </c>
      <c r="C45" s="25"/>
      <c r="D45" s="26"/>
      <c r="E45" s="26"/>
      <c r="F45" s="26"/>
      <c r="G45" s="26"/>
      <c r="H45" s="27"/>
    </row>
    <row r="46" spans="1:8" ht="20.25" customHeight="1" x14ac:dyDescent="0.25">
      <c r="A46" s="15">
        <v>1</v>
      </c>
      <c r="B46" s="16" t="s">
        <v>24</v>
      </c>
      <c r="C46" s="43">
        <f>SUM(D46:H46)/4</f>
        <v>84.275000000000006</v>
      </c>
      <c r="D46" s="26">
        <v>87.3</v>
      </c>
      <c r="E46" s="26">
        <v>84.5</v>
      </c>
      <c r="F46" s="26">
        <v>83.6</v>
      </c>
      <c r="G46" s="26">
        <v>81.7</v>
      </c>
      <c r="H46" s="27"/>
    </row>
    <row r="47" spans="1:8" ht="20.25" customHeight="1" x14ac:dyDescent="0.25">
      <c r="A47" s="15">
        <v>2</v>
      </c>
      <c r="B47" s="16" t="s">
        <v>25</v>
      </c>
      <c r="C47" s="43">
        <f t="shared" ref="C47:C48" si="9">SUM(D47:H47)/4</f>
        <v>15.724999999999998</v>
      </c>
      <c r="D47" s="26">
        <v>12.7</v>
      </c>
      <c r="E47" s="26">
        <v>15.5</v>
      </c>
      <c r="F47" s="26">
        <v>16.399999999999999</v>
      </c>
      <c r="G47" s="26">
        <v>18.3</v>
      </c>
      <c r="H47" s="27"/>
    </row>
    <row r="48" spans="1:8" ht="20.25" customHeight="1" x14ac:dyDescent="0.25">
      <c r="A48" s="15">
        <v>3</v>
      </c>
      <c r="B48" s="16" t="s">
        <v>26</v>
      </c>
      <c r="C48" s="43">
        <f t="shared" si="9"/>
        <v>0</v>
      </c>
      <c r="D48" s="26">
        <v>0</v>
      </c>
      <c r="E48" s="26">
        <v>0</v>
      </c>
      <c r="F48" s="26">
        <v>0</v>
      </c>
      <c r="G48" s="26">
        <v>0</v>
      </c>
      <c r="H48" s="27"/>
    </row>
    <row r="49" spans="1:8" ht="20.25" customHeight="1" x14ac:dyDescent="0.25">
      <c r="A49" s="13"/>
      <c r="B49" s="14" t="s">
        <v>38</v>
      </c>
      <c r="C49" s="25"/>
      <c r="D49" s="26"/>
      <c r="E49" s="26"/>
      <c r="F49" s="26"/>
      <c r="G49" s="26"/>
      <c r="H49" s="27"/>
    </row>
    <row r="50" spans="1:8" ht="20.25" customHeight="1" x14ac:dyDescent="0.25">
      <c r="A50" s="15">
        <v>1</v>
      </c>
      <c r="B50" s="16" t="s">
        <v>24</v>
      </c>
      <c r="C50" s="43">
        <f t="shared" ref="C50:C51" si="10">SUM(D50:H50)/4</f>
        <v>73.599999999999994</v>
      </c>
      <c r="D50" s="26">
        <v>77.5</v>
      </c>
      <c r="E50" s="26">
        <v>75.7</v>
      </c>
      <c r="F50" s="26">
        <v>71.7</v>
      </c>
      <c r="G50" s="26">
        <v>69.5</v>
      </c>
      <c r="H50" s="27"/>
    </row>
    <row r="51" spans="1:8" ht="20.25" customHeight="1" x14ac:dyDescent="0.25">
      <c r="A51" s="15">
        <v>2</v>
      </c>
      <c r="B51" s="16" t="s">
        <v>25</v>
      </c>
      <c r="C51" s="43">
        <f t="shared" si="10"/>
        <v>26.274999999999999</v>
      </c>
      <c r="D51" s="26">
        <v>22.5</v>
      </c>
      <c r="E51" s="26">
        <v>23.8</v>
      </c>
      <c r="F51" s="26">
        <v>28.3</v>
      </c>
      <c r="G51" s="26">
        <v>30.5</v>
      </c>
      <c r="H51" s="27"/>
    </row>
    <row r="52" spans="1:8" ht="20.25" customHeight="1" x14ac:dyDescent="0.25">
      <c r="A52" s="15">
        <v>3</v>
      </c>
      <c r="B52" s="16" t="s">
        <v>26</v>
      </c>
      <c r="C52" s="43">
        <f>SUM(D52:H52)/4</f>
        <v>0.75</v>
      </c>
      <c r="D52" s="26">
        <v>2.5</v>
      </c>
      <c r="E52" s="26">
        <v>0.5</v>
      </c>
      <c r="F52" s="26">
        <v>0</v>
      </c>
      <c r="G52" s="26">
        <v>0</v>
      </c>
      <c r="H52" s="27"/>
    </row>
    <row r="53" spans="1:8" ht="20.25" customHeight="1" x14ac:dyDescent="0.25">
      <c r="A53" s="13"/>
      <c r="B53" s="14" t="s">
        <v>39</v>
      </c>
      <c r="C53" s="25"/>
      <c r="D53" s="26"/>
      <c r="E53" s="26"/>
      <c r="F53" s="26"/>
      <c r="G53" s="26"/>
      <c r="H53" s="27"/>
    </row>
    <row r="54" spans="1:8" ht="20.25" customHeight="1" x14ac:dyDescent="0.25">
      <c r="A54" s="15">
        <v>1</v>
      </c>
      <c r="B54" s="16" t="s">
        <v>24</v>
      </c>
      <c r="C54" s="44">
        <f>SUM(D54:H54)/5</f>
        <v>66.14</v>
      </c>
      <c r="D54" s="26">
        <v>64.8</v>
      </c>
      <c r="E54" s="26">
        <v>58.7</v>
      </c>
      <c r="F54" s="26">
        <v>67.2</v>
      </c>
      <c r="G54" s="26">
        <v>64.3</v>
      </c>
      <c r="H54" s="27">
        <v>75.7</v>
      </c>
    </row>
    <row r="55" spans="1:8" ht="20.25" customHeight="1" x14ac:dyDescent="0.25">
      <c r="A55" s="15">
        <v>2</v>
      </c>
      <c r="B55" s="16" t="s">
        <v>25</v>
      </c>
      <c r="C55" s="44">
        <f>SUM(D55:H55)/5</f>
        <v>32.760000000000005</v>
      </c>
      <c r="D55" s="26">
        <v>32.700000000000003</v>
      </c>
      <c r="E55" s="26">
        <v>39.799999999999997</v>
      </c>
      <c r="F55" s="26">
        <v>32.4</v>
      </c>
      <c r="G55" s="26">
        <v>34.6</v>
      </c>
      <c r="H55" s="27">
        <v>24.3</v>
      </c>
    </row>
    <row r="56" spans="1:8" ht="20.25" customHeight="1" x14ac:dyDescent="0.25">
      <c r="A56" s="15">
        <v>3</v>
      </c>
      <c r="B56" s="16" t="s">
        <v>26</v>
      </c>
      <c r="C56" s="44">
        <f>SUM(D56:H56)/5</f>
        <v>1.1000000000000001</v>
      </c>
      <c r="D56" s="26">
        <v>2.5</v>
      </c>
      <c r="E56" s="26">
        <v>1.5</v>
      </c>
      <c r="F56" s="26">
        <v>0.4</v>
      </c>
      <c r="G56" s="26">
        <v>1.1000000000000001</v>
      </c>
      <c r="H56" s="27">
        <v>0</v>
      </c>
    </row>
    <row r="57" spans="1:8" ht="20.25" customHeight="1" x14ac:dyDescent="0.25">
      <c r="A57" s="17"/>
      <c r="B57" s="18" t="s">
        <v>40</v>
      </c>
      <c r="C57" s="43"/>
      <c r="D57" s="26"/>
      <c r="E57" s="26"/>
      <c r="F57" s="26"/>
      <c r="G57" s="26"/>
      <c r="H57" s="27"/>
    </row>
    <row r="58" spans="1:8" ht="20.25" customHeight="1" x14ac:dyDescent="0.25">
      <c r="A58" s="15">
        <v>1</v>
      </c>
      <c r="B58" s="16" t="s">
        <v>24</v>
      </c>
      <c r="C58" s="44">
        <f t="shared" ref="C58:C64" si="11">SUM(D58:H58)/5</f>
        <v>64.08</v>
      </c>
      <c r="D58" s="26">
        <v>62.7</v>
      </c>
      <c r="E58" s="26">
        <v>56.8</v>
      </c>
      <c r="F58" s="26">
        <v>69.7</v>
      </c>
      <c r="G58" s="26">
        <v>64.900000000000006</v>
      </c>
      <c r="H58" s="27">
        <v>66.3</v>
      </c>
    </row>
    <row r="59" spans="1:8" ht="20.25" customHeight="1" x14ac:dyDescent="0.25">
      <c r="A59" s="15">
        <v>2</v>
      </c>
      <c r="B59" s="16" t="s">
        <v>25</v>
      </c>
      <c r="C59" s="44">
        <f t="shared" si="11"/>
        <v>34.6</v>
      </c>
      <c r="D59" s="26">
        <v>34.700000000000003</v>
      </c>
      <c r="E59" s="26">
        <v>40.799999999999997</v>
      </c>
      <c r="F59" s="26">
        <v>29.9</v>
      </c>
      <c r="G59" s="26">
        <v>35.1</v>
      </c>
      <c r="H59" s="27">
        <v>32.5</v>
      </c>
    </row>
    <row r="60" spans="1:8" ht="20.25" customHeight="1" x14ac:dyDescent="0.25">
      <c r="A60" s="15">
        <v>3</v>
      </c>
      <c r="B60" s="16" t="s">
        <v>26</v>
      </c>
      <c r="C60" s="44">
        <f t="shared" si="11"/>
        <v>1.3000000000000003</v>
      </c>
      <c r="D60" s="26">
        <v>2.5</v>
      </c>
      <c r="E60" s="26">
        <v>2.4</v>
      </c>
      <c r="F60" s="26">
        <v>0.4</v>
      </c>
      <c r="G60" s="26">
        <v>0</v>
      </c>
      <c r="H60" s="27">
        <v>1.2</v>
      </c>
    </row>
    <row r="61" spans="1:8" ht="20.25" customHeight="1" x14ac:dyDescent="0.25">
      <c r="A61" s="17"/>
      <c r="B61" s="18" t="s">
        <v>41</v>
      </c>
      <c r="C61" s="25"/>
      <c r="D61" s="26"/>
      <c r="E61" s="26"/>
      <c r="F61" s="26"/>
      <c r="G61" s="26"/>
      <c r="H61" s="27"/>
    </row>
    <row r="62" spans="1:8" ht="20.25" customHeight="1" x14ac:dyDescent="0.25">
      <c r="A62" s="15">
        <v>1</v>
      </c>
      <c r="B62" s="16" t="s">
        <v>24</v>
      </c>
      <c r="C62" s="44">
        <f t="shared" si="11"/>
        <v>58.88000000000001</v>
      </c>
      <c r="D62" s="26">
        <v>55.1</v>
      </c>
      <c r="E62" s="26">
        <v>58.3</v>
      </c>
      <c r="F62" s="26">
        <v>68.400000000000006</v>
      </c>
      <c r="G62" s="26">
        <v>55</v>
      </c>
      <c r="H62" s="27">
        <v>57.6</v>
      </c>
    </row>
    <row r="63" spans="1:8" ht="20.25" customHeight="1" x14ac:dyDescent="0.25">
      <c r="A63" s="15">
        <v>2</v>
      </c>
      <c r="B63" s="16" t="s">
        <v>25</v>
      </c>
      <c r="C63" s="44">
        <f t="shared" si="11"/>
        <v>39.04</v>
      </c>
      <c r="D63" s="26">
        <v>41.9</v>
      </c>
      <c r="E63" s="26">
        <v>39.299999999999997</v>
      </c>
      <c r="F63" s="26">
        <v>31.1</v>
      </c>
      <c r="G63" s="26">
        <v>45</v>
      </c>
      <c r="H63" s="27">
        <v>37.9</v>
      </c>
    </row>
    <row r="64" spans="1:8" ht="20.25" customHeight="1" x14ac:dyDescent="0.25">
      <c r="A64" s="15">
        <v>3</v>
      </c>
      <c r="B64" s="16" t="s">
        <v>26</v>
      </c>
      <c r="C64" s="44">
        <f t="shared" si="11"/>
        <v>2.06</v>
      </c>
      <c r="D64" s="26">
        <v>3</v>
      </c>
      <c r="E64" s="28">
        <v>2.4</v>
      </c>
      <c r="F64" s="26">
        <v>0.4</v>
      </c>
      <c r="G64" s="26"/>
      <c r="H64" s="27">
        <v>4.5</v>
      </c>
    </row>
    <row r="65" spans="1:12" ht="20.25" customHeight="1" x14ac:dyDescent="0.25">
      <c r="A65" s="17"/>
      <c r="B65" s="18" t="s">
        <v>42</v>
      </c>
      <c r="C65" s="28"/>
      <c r="D65" s="28"/>
      <c r="E65" s="28"/>
      <c r="F65" s="28"/>
      <c r="G65" s="28"/>
      <c r="H65" s="29"/>
      <c r="L65">
        <f>144+95+4</f>
        <v>243</v>
      </c>
    </row>
    <row r="66" spans="1:12" ht="20.25" customHeight="1" x14ac:dyDescent="0.25">
      <c r="A66" s="15">
        <v>1</v>
      </c>
      <c r="B66" s="16" t="s">
        <v>24</v>
      </c>
      <c r="C66" s="45">
        <f>SUM(D66:H66)/1</f>
        <v>59.3</v>
      </c>
      <c r="D66" s="26"/>
      <c r="E66" s="26"/>
      <c r="F66" s="26"/>
      <c r="G66" s="33"/>
      <c r="H66" s="34">
        <v>59.3</v>
      </c>
      <c r="I66" s="37">
        <f>C66+C67+C68</f>
        <v>100</v>
      </c>
      <c r="K66">
        <f>144+94+4</f>
        <v>242</v>
      </c>
      <c r="L66">
        <f>L65-144-95</f>
        <v>4</v>
      </c>
    </row>
    <row r="67" spans="1:12" ht="20.25" customHeight="1" x14ac:dyDescent="0.25">
      <c r="A67" s="15">
        <v>2</v>
      </c>
      <c r="B67" s="16" t="s">
        <v>25</v>
      </c>
      <c r="C67" s="45">
        <f t="shared" ref="C67:C68" si="12">SUM(D67:H67)/1</f>
        <v>39.1</v>
      </c>
      <c r="D67" s="26"/>
      <c r="E67" s="26"/>
      <c r="F67" s="26"/>
      <c r="G67" s="33"/>
      <c r="H67" s="34">
        <v>39.1</v>
      </c>
      <c r="L67">
        <f>100-59.3-1.6</f>
        <v>39.1</v>
      </c>
    </row>
    <row r="68" spans="1:12" ht="20.25" customHeight="1" x14ac:dyDescent="0.25">
      <c r="A68" s="15">
        <v>3</v>
      </c>
      <c r="B68" s="16" t="s">
        <v>26</v>
      </c>
      <c r="C68" s="45">
        <f t="shared" si="12"/>
        <v>1.6</v>
      </c>
      <c r="D68" s="26"/>
      <c r="E68" s="26"/>
      <c r="F68" s="26"/>
      <c r="G68" s="33"/>
      <c r="H68" s="34">
        <v>1.6</v>
      </c>
    </row>
    <row r="69" spans="1:12" ht="20.25" customHeight="1" x14ac:dyDescent="0.25">
      <c r="A69" s="17"/>
      <c r="B69" s="18" t="s">
        <v>43</v>
      </c>
      <c r="C69" s="28"/>
      <c r="D69" s="28"/>
      <c r="E69" s="28"/>
      <c r="F69" s="28"/>
      <c r="G69" s="35"/>
      <c r="H69" s="36"/>
    </row>
    <row r="70" spans="1:12" ht="20.25" customHeight="1" x14ac:dyDescent="0.25">
      <c r="A70" s="15">
        <v>1</v>
      </c>
      <c r="B70" s="16" t="s">
        <v>24</v>
      </c>
      <c r="C70" s="45">
        <f>SUM(D70:H70)/1</f>
        <v>62.1</v>
      </c>
      <c r="D70" s="26"/>
      <c r="E70" s="26"/>
      <c r="F70" s="26"/>
      <c r="G70" s="33"/>
      <c r="H70" s="34">
        <v>62.1</v>
      </c>
      <c r="I70" s="37">
        <f>C70+C71+C72</f>
        <v>100</v>
      </c>
    </row>
    <row r="71" spans="1:12" ht="20.25" customHeight="1" x14ac:dyDescent="0.25">
      <c r="A71" s="15">
        <v>2</v>
      </c>
      <c r="B71" s="16" t="s">
        <v>25</v>
      </c>
      <c r="C71" s="45">
        <f t="shared" ref="C71:C72" si="13">SUM(D71:H71)/1</f>
        <v>37.9</v>
      </c>
      <c r="D71" s="26"/>
      <c r="E71" s="26"/>
      <c r="F71" s="26"/>
      <c r="G71" s="33"/>
      <c r="H71" s="34">
        <v>37.9</v>
      </c>
    </row>
    <row r="72" spans="1:12" ht="20.25" customHeight="1" x14ac:dyDescent="0.25">
      <c r="A72" s="15">
        <v>3</v>
      </c>
      <c r="B72" s="16" t="s">
        <v>26</v>
      </c>
      <c r="C72" s="45">
        <f t="shared" si="13"/>
        <v>0</v>
      </c>
      <c r="D72" s="26"/>
      <c r="E72" s="26"/>
      <c r="F72" s="26"/>
      <c r="G72" s="33"/>
      <c r="H72" s="34">
        <v>0</v>
      </c>
    </row>
    <row r="73" spans="1:12" ht="20.25" customHeight="1" x14ac:dyDescent="0.25">
      <c r="A73" s="17"/>
      <c r="B73" s="18" t="s">
        <v>44</v>
      </c>
      <c r="C73" s="28"/>
      <c r="D73" s="28"/>
      <c r="E73" s="28"/>
      <c r="F73" s="28"/>
      <c r="G73" s="35"/>
      <c r="H73" s="36"/>
    </row>
    <row r="74" spans="1:12" ht="20.25" customHeight="1" x14ac:dyDescent="0.25">
      <c r="A74" s="15">
        <v>1</v>
      </c>
      <c r="B74" s="16" t="s">
        <v>24</v>
      </c>
      <c r="C74" s="45">
        <f>SUM(D74:H74)/1</f>
        <v>71.599999999999994</v>
      </c>
      <c r="D74" s="26"/>
      <c r="E74" s="26"/>
      <c r="F74" s="26"/>
      <c r="G74" s="33"/>
      <c r="H74" s="34">
        <v>71.599999999999994</v>
      </c>
    </row>
    <row r="75" spans="1:12" ht="20.25" customHeight="1" x14ac:dyDescent="0.25">
      <c r="A75" s="15">
        <v>2</v>
      </c>
      <c r="B75" s="16" t="s">
        <v>25</v>
      </c>
      <c r="C75" s="45">
        <f t="shared" ref="C75:C76" si="14">SUM(D75:H75)/1</f>
        <v>28.4</v>
      </c>
      <c r="D75" s="26"/>
      <c r="E75" s="26"/>
      <c r="F75" s="26"/>
      <c r="G75" s="33"/>
      <c r="H75" s="34">
        <v>28.4</v>
      </c>
      <c r="I75" s="37">
        <f>C74+C75+C76</f>
        <v>100</v>
      </c>
    </row>
    <row r="76" spans="1:12" ht="20.25" customHeight="1" x14ac:dyDescent="0.25">
      <c r="A76" s="15">
        <v>3</v>
      </c>
      <c r="B76" s="16" t="s">
        <v>26</v>
      </c>
      <c r="C76" s="45">
        <f t="shared" si="14"/>
        <v>0</v>
      </c>
      <c r="D76" s="26"/>
      <c r="E76" s="26"/>
      <c r="F76" s="26"/>
      <c r="G76" s="33"/>
      <c r="H76" s="34">
        <v>0</v>
      </c>
    </row>
    <row r="77" spans="1:12" ht="20.25" customHeight="1" x14ac:dyDescent="0.25">
      <c r="A77" s="17"/>
      <c r="B77" s="18" t="s">
        <v>45</v>
      </c>
      <c r="C77" s="28"/>
      <c r="D77" s="28"/>
      <c r="E77" s="28"/>
      <c r="F77" s="28"/>
      <c r="G77" s="35"/>
      <c r="H77" s="36"/>
    </row>
    <row r="78" spans="1:12" ht="20.25" customHeight="1" x14ac:dyDescent="0.25">
      <c r="A78" s="15">
        <v>1</v>
      </c>
      <c r="B78" s="16" t="s">
        <v>24</v>
      </c>
      <c r="C78" s="45">
        <f>SUM(D78:H78)/1</f>
        <v>76.5</v>
      </c>
      <c r="D78" s="26"/>
      <c r="E78" s="26"/>
      <c r="F78" s="26"/>
      <c r="G78" s="33"/>
      <c r="H78" s="34">
        <v>76.5</v>
      </c>
    </row>
    <row r="79" spans="1:12" ht="20.25" customHeight="1" x14ac:dyDescent="0.25">
      <c r="A79" s="15">
        <v>2</v>
      </c>
      <c r="B79" s="16" t="s">
        <v>25</v>
      </c>
      <c r="C79" s="45">
        <f t="shared" ref="C79:C80" si="15">SUM(D79:H79)/1</f>
        <v>23.4</v>
      </c>
      <c r="D79" s="26"/>
      <c r="E79" s="26"/>
      <c r="F79" s="26"/>
      <c r="G79" s="33"/>
      <c r="H79" s="34">
        <v>23.4</v>
      </c>
    </row>
    <row r="80" spans="1:12" ht="20.25" customHeight="1" x14ac:dyDescent="0.25">
      <c r="A80" s="15">
        <v>3</v>
      </c>
      <c r="B80" s="16" t="s">
        <v>26</v>
      </c>
      <c r="C80" s="45">
        <f t="shared" si="15"/>
        <v>0</v>
      </c>
      <c r="D80" s="26"/>
      <c r="E80" s="26"/>
      <c r="F80" s="26"/>
      <c r="G80" s="33"/>
      <c r="H80" s="34">
        <v>0</v>
      </c>
    </row>
    <row r="81" spans="1:19" ht="20.25" customHeight="1" x14ac:dyDescent="0.25">
      <c r="A81" s="15"/>
      <c r="B81" s="41" t="s">
        <v>72</v>
      </c>
      <c r="C81" s="40"/>
      <c r="D81" s="33"/>
      <c r="E81" s="33"/>
      <c r="F81" s="33"/>
      <c r="G81" s="33"/>
      <c r="H81" s="27"/>
    </row>
    <row r="82" spans="1:19" ht="20.25" customHeight="1" x14ac:dyDescent="0.25">
      <c r="A82" s="15">
        <v>1</v>
      </c>
      <c r="B82" s="19" t="s">
        <v>66</v>
      </c>
      <c r="C82" s="39">
        <f>SUM(D82:H82)/2</f>
        <v>64.95</v>
      </c>
      <c r="D82" s="33"/>
      <c r="E82" s="33"/>
      <c r="F82" s="42">
        <v>63.9</v>
      </c>
      <c r="G82" s="33">
        <v>66</v>
      </c>
      <c r="H82" s="27"/>
    </row>
    <row r="83" spans="1:19" ht="20.25" customHeight="1" x14ac:dyDescent="0.25">
      <c r="A83" s="15">
        <v>2</v>
      </c>
      <c r="B83" s="19" t="s">
        <v>67</v>
      </c>
      <c r="C83" s="46">
        <v>35</v>
      </c>
      <c r="D83" s="33"/>
      <c r="E83" s="33"/>
      <c r="F83" s="42">
        <v>36.1</v>
      </c>
      <c r="G83" s="33">
        <v>34</v>
      </c>
      <c r="H83" s="27"/>
    </row>
    <row r="84" spans="1:19" ht="20.25" customHeight="1" x14ac:dyDescent="0.25">
      <c r="A84" s="15">
        <v>3</v>
      </c>
      <c r="B84" s="19" t="s">
        <v>68</v>
      </c>
      <c r="C84" s="39">
        <f t="shared" ref="C84" si="16">SUM(D84:H84)/2</f>
        <v>0</v>
      </c>
      <c r="D84" s="33"/>
      <c r="E84" s="33"/>
      <c r="F84" s="42">
        <v>0</v>
      </c>
      <c r="G84" s="33">
        <v>0</v>
      </c>
      <c r="H84" s="27"/>
    </row>
    <row r="85" spans="1:19" ht="20.25" customHeight="1" x14ac:dyDescent="0.25">
      <c r="A85" s="23"/>
      <c r="B85" s="14" t="s">
        <v>52</v>
      </c>
      <c r="C85" s="25"/>
      <c r="D85" s="26"/>
      <c r="E85" s="26"/>
      <c r="F85" s="26"/>
      <c r="G85" s="26"/>
      <c r="H85" s="27"/>
    </row>
    <row r="86" spans="1:19" ht="20.25" customHeight="1" x14ac:dyDescent="0.25">
      <c r="A86" s="15">
        <v>1</v>
      </c>
      <c r="B86" s="19" t="s">
        <v>66</v>
      </c>
      <c r="C86" s="39">
        <f>SUM(D86:H86)/2</f>
        <v>56.7</v>
      </c>
      <c r="D86" s="26"/>
      <c r="E86" s="26"/>
      <c r="F86" s="26">
        <v>60.7</v>
      </c>
      <c r="G86" s="26">
        <v>52.7</v>
      </c>
      <c r="H86" s="27"/>
    </row>
    <row r="87" spans="1:19" ht="20.25" customHeight="1" x14ac:dyDescent="0.25">
      <c r="A87" s="15">
        <v>2</v>
      </c>
      <c r="B87" s="19" t="s">
        <v>67</v>
      </c>
      <c r="C87" s="39">
        <f t="shared" ref="C87:C88" si="17">SUM(D87:H87)/2</f>
        <v>43.3</v>
      </c>
      <c r="D87" s="26"/>
      <c r="E87" s="26"/>
      <c r="F87" s="26">
        <v>39.299999999999997</v>
      </c>
      <c r="G87" s="26">
        <v>47.3</v>
      </c>
      <c r="H87" s="27"/>
    </row>
    <row r="88" spans="1:19" ht="20.25" customHeight="1" x14ac:dyDescent="0.25">
      <c r="A88" s="15">
        <v>3</v>
      </c>
      <c r="B88" s="19" t="s">
        <v>68</v>
      </c>
      <c r="C88" s="39">
        <f t="shared" si="17"/>
        <v>0</v>
      </c>
      <c r="D88" s="26"/>
      <c r="E88" s="26"/>
      <c r="F88" s="26">
        <v>0</v>
      </c>
      <c r="G88" s="26">
        <v>0</v>
      </c>
      <c r="H88" s="27"/>
    </row>
    <row r="89" spans="1:19" ht="20.25" customHeight="1" x14ac:dyDescent="0.25">
      <c r="A89" s="13" t="s">
        <v>12</v>
      </c>
      <c r="B89" s="14" t="s">
        <v>46</v>
      </c>
      <c r="C89" s="25">
        <f>SUM(D89:H89)</f>
        <v>0</v>
      </c>
      <c r="D89" s="26"/>
      <c r="E89" s="26"/>
      <c r="F89" s="26"/>
      <c r="G89" s="26"/>
      <c r="H89" s="27"/>
    </row>
    <row r="90" spans="1:19" ht="20.25" customHeight="1" x14ac:dyDescent="0.25">
      <c r="A90" s="13"/>
      <c r="B90" s="14" t="s">
        <v>47</v>
      </c>
      <c r="C90" s="26"/>
      <c r="D90" s="26"/>
      <c r="E90" s="26"/>
      <c r="F90" s="26"/>
      <c r="G90" s="26"/>
      <c r="H90" s="27"/>
    </row>
    <row r="91" spans="1:19" ht="20.25" customHeight="1" x14ac:dyDescent="0.25">
      <c r="A91" s="15">
        <v>1</v>
      </c>
      <c r="B91" s="19" t="s">
        <v>66</v>
      </c>
      <c r="C91" s="38">
        <f>SUM(D91:H91)/5</f>
        <v>41.062000000000005</v>
      </c>
      <c r="D91" s="26">
        <v>48.31</v>
      </c>
      <c r="E91" s="26">
        <v>43.2</v>
      </c>
      <c r="F91" s="26">
        <v>40.57</v>
      </c>
      <c r="G91" s="26">
        <v>37.020000000000003</v>
      </c>
      <c r="H91" s="27">
        <v>36.21</v>
      </c>
    </row>
    <row r="92" spans="1:19" ht="20.25" customHeight="1" x14ac:dyDescent="0.25">
      <c r="A92" s="15">
        <v>2</v>
      </c>
      <c r="B92" s="19" t="s">
        <v>67</v>
      </c>
      <c r="C92" s="38">
        <f t="shared" ref="C92:C97" si="18">SUM(D92:H92)/5</f>
        <v>58.08</v>
      </c>
      <c r="D92" s="26">
        <v>48.31</v>
      </c>
      <c r="E92" s="26">
        <v>56.31</v>
      </c>
      <c r="F92" s="26">
        <v>59.43</v>
      </c>
      <c r="G92" s="26">
        <v>62.98</v>
      </c>
      <c r="H92" s="27">
        <v>63.37</v>
      </c>
      <c r="I92">
        <f>D91+D92+D93</f>
        <v>100.01</v>
      </c>
      <c r="J92">
        <f>E91+E92+E93</f>
        <v>100</v>
      </c>
      <c r="K92">
        <f>F91+F92+F93</f>
        <v>100</v>
      </c>
      <c r="L92">
        <f>G91+G92+G93</f>
        <v>100</v>
      </c>
      <c r="M92">
        <f>H91+H92+H93</f>
        <v>99.99</v>
      </c>
    </row>
    <row r="93" spans="1:19" ht="20.25" customHeight="1" x14ac:dyDescent="0.25">
      <c r="A93" s="15">
        <v>3</v>
      </c>
      <c r="B93" s="19" t="s">
        <v>68</v>
      </c>
      <c r="C93" s="38">
        <f t="shared" si="18"/>
        <v>0.85799999999999998</v>
      </c>
      <c r="D93" s="26">
        <v>3.39</v>
      </c>
      <c r="E93" s="26">
        <v>0.49</v>
      </c>
      <c r="F93" s="26">
        <v>0</v>
      </c>
      <c r="G93" s="26">
        <v>0</v>
      </c>
      <c r="H93" s="27">
        <v>0.41</v>
      </c>
      <c r="I93" s="37">
        <f>C91+C92+C93</f>
        <v>100</v>
      </c>
    </row>
    <row r="94" spans="1:19" ht="20.25" customHeight="1" x14ac:dyDescent="0.25">
      <c r="A94" s="13"/>
      <c r="B94" s="14" t="s">
        <v>48</v>
      </c>
      <c r="C94" s="25"/>
      <c r="D94" s="26"/>
      <c r="E94" s="26"/>
      <c r="F94" s="26"/>
      <c r="G94" s="26"/>
      <c r="H94" s="27"/>
    </row>
    <row r="95" spans="1:19" ht="20.25" customHeight="1" x14ac:dyDescent="0.25">
      <c r="A95" s="15">
        <v>1</v>
      </c>
      <c r="B95" s="19" t="s">
        <v>66</v>
      </c>
      <c r="C95" s="38">
        <f t="shared" si="18"/>
        <v>1251.8780000000002</v>
      </c>
      <c r="D95" s="26">
        <v>47.46</v>
      </c>
      <c r="E95" s="26">
        <v>63.11</v>
      </c>
      <c r="F95" s="26">
        <v>68.849999999999994</v>
      </c>
      <c r="G95" s="26">
        <v>6031</v>
      </c>
      <c r="H95" s="27">
        <v>48.97</v>
      </c>
      <c r="I95">
        <f>D95+D96+D97</f>
        <v>100</v>
      </c>
      <c r="J95">
        <f t="shared" ref="J95:M95" si="19">E95+E96+E97</f>
        <v>100</v>
      </c>
      <c r="K95">
        <f t="shared" si="19"/>
        <v>100</v>
      </c>
      <c r="L95">
        <f t="shared" si="19"/>
        <v>6070.69</v>
      </c>
      <c r="M95">
        <f t="shared" si="19"/>
        <v>100</v>
      </c>
      <c r="Q95">
        <v>178</v>
      </c>
      <c r="R95">
        <v>66</v>
      </c>
      <c r="S95">
        <v>3</v>
      </c>
    </row>
    <row r="96" spans="1:19" ht="20.25" customHeight="1" x14ac:dyDescent="0.25">
      <c r="A96" s="15">
        <v>2</v>
      </c>
      <c r="B96" s="19" t="s">
        <v>67</v>
      </c>
      <c r="C96" s="38">
        <f t="shared" si="18"/>
        <v>40.648000000000003</v>
      </c>
      <c r="D96" s="26">
        <v>49.15</v>
      </c>
      <c r="E96" s="26">
        <v>35.92</v>
      </c>
      <c r="F96" s="26">
        <v>31.15</v>
      </c>
      <c r="G96" s="26">
        <v>39.69</v>
      </c>
      <c r="H96" s="27">
        <v>47.33</v>
      </c>
      <c r="Q96">
        <v>152</v>
      </c>
      <c r="R96">
        <v>105</v>
      </c>
      <c r="S96">
        <v>2</v>
      </c>
    </row>
    <row r="97" spans="1:20" ht="20.25" customHeight="1" x14ac:dyDescent="0.25">
      <c r="A97" s="15">
        <v>3</v>
      </c>
      <c r="B97" s="19" t="s">
        <v>68</v>
      </c>
      <c r="C97" s="38">
        <f t="shared" si="18"/>
        <v>1.6120000000000001</v>
      </c>
      <c r="D97" s="26">
        <v>3.39</v>
      </c>
      <c r="E97" s="26">
        <v>0.97</v>
      </c>
      <c r="F97" s="26">
        <v>0</v>
      </c>
      <c r="G97" s="26">
        <v>0</v>
      </c>
      <c r="H97" s="27">
        <v>3.7</v>
      </c>
      <c r="Q97">
        <f>Q96+Q95</f>
        <v>330</v>
      </c>
      <c r="R97">
        <f t="shared" ref="R97:S97" si="20">R96+R95</f>
        <v>171</v>
      </c>
      <c r="S97">
        <f t="shared" si="20"/>
        <v>5</v>
      </c>
      <c r="T97">
        <f>SUM(Q97:S97)</f>
        <v>506</v>
      </c>
    </row>
    <row r="98" spans="1:20" ht="20.25" customHeight="1" x14ac:dyDescent="0.25">
      <c r="A98" s="13"/>
      <c r="B98" s="14" t="s">
        <v>49</v>
      </c>
      <c r="C98" s="25"/>
      <c r="D98" s="26"/>
      <c r="E98" s="26"/>
      <c r="F98" s="26"/>
      <c r="G98" s="26"/>
      <c r="H98" s="27"/>
    </row>
    <row r="99" spans="1:20" ht="20.25" customHeight="1" x14ac:dyDescent="0.25">
      <c r="A99" s="15">
        <v>1</v>
      </c>
      <c r="B99" s="19" t="s">
        <v>66</v>
      </c>
      <c r="C99" s="38">
        <f>SUM(D99:H99)/2</f>
        <v>80.995000000000005</v>
      </c>
      <c r="D99" s="26"/>
      <c r="E99" s="26"/>
      <c r="F99" s="26"/>
      <c r="G99" s="26">
        <v>80.92</v>
      </c>
      <c r="H99" s="27">
        <v>81.069999999999993</v>
      </c>
      <c r="I99">
        <f>H99+H100+H101</f>
        <v>99.999999999999986</v>
      </c>
    </row>
    <row r="100" spans="1:20" ht="20.25" customHeight="1" x14ac:dyDescent="0.25">
      <c r="A100" s="15">
        <v>2</v>
      </c>
      <c r="B100" s="19" t="s">
        <v>67</v>
      </c>
      <c r="C100" s="39">
        <f>SUM(D100:H100)/2</f>
        <v>18.799999999999997</v>
      </c>
      <c r="D100" s="26"/>
      <c r="E100" s="26"/>
      <c r="F100" s="26"/>
      <c r="G100" s="26">
        <v>19.079999999999998</v>
      </c>
      <c r="H100" s="27">
        <v>18.52</v>
      </c>
      <c r="I100" s="37">
        <f>C99+C100+C101</f>
        <v>100</v>
      </c>
    </row>
    <row r="101" spans="1:20" ht="20.25" customHeight="1" x14ac:dyDescent="0.25">
      <c r="A101" s="15">
        <v>3</v>
      </c>
      <c r="B101" s="19" t="s">
        <v>68</v>
      </c>
      <c r="C101" s="39">
        <f t="shared" ref="C101:C105" si="21">SUM(D101:H101)/2</f>
        <v>0.20499999999999999</v>
      </c>
      <c r="D101" s="26"/>
      <c r="E101" s="26"/>
      <c r="F101" s="26"/>
      <c r="G101" s="26">
        <v>0</v>
      </c>
      <c r="H101" s="27">
        <v>0.41</v>
      </c>
    </row>
    <row r="102" spans="1:20" ht="20.25" customHeight="1" x14ac:dyDescent="0.25">
      <c r="A102" s="13">
        <v>4</v>
      </c>
      <c r="B102" s="14" t="s">
        <v>50</v>
      </c>
      <c r="C102" s="25"/>
      <c r="D102" s="26"/>
      <c r="E102" s="26"/>
      <c r="F102" s="26"/>
      <c r="G102" s="26"/>
      <c r="H102" s="27"/>
    </row>
    <row r="103" spans="1:20" ht="20.25" customHeight="1" x14ac:dyDescent="0.25">
      <c r="A103" s="15">
        <v>1</v>
      </c>
      <c r="B103" s="19" t="s">
        <v>66</v>
      </c>
      <c r="C103" s="39">
        <f t="shared" si="21"/>
        <v>62.489999999999995</v>
      </c>
      <c r="D103" s="26"/>
      <c r="E103" s="26"/>
      <c r="F103" s="26"/>
      <c r="G103" s="26">
        <v>75.19</v>
      </c>
      <c r="H103" s="27">
        <v>49.79</v>
      </c>
      <c r="I103" s="37">
        <f>C103+C104+C105</f>
        <v>99.99499999999999</v>
      </c>
    </row>
    <row r="104" spans="1:20" ht="20.25" customHeight="1" x14ac:dyDescent="0.25">
      <c r="A104" s="15">
        <v>2</v>
      </c>
      <c r="B104" s="19" t="s">
        <v>67</v>
      </c>
      <c r="C104" s="39">
        <f t="shared" si="21"/>
        <v>37.299999999999997</v>
      </c>
      <c r="D104" s="26"/>
      <c r="E104" s="26"/>
      <c r="F104" s="26"/>
      <c r="G104" s="26">
        <v>24.81</v>
      </c>
      <c r="H104" s="27">
        <v>49.79</v>
      </c>
    </row>
    <row r="105" spans="1:20" ht="20.25" customHeight="1" x14ac:dyDescent="0.25">
      <c r="A105" s="15">
        <v>3</v>
      </c>
      <c r="B105" s="19" t="s">
        <v>68</v>
      </c>
      <c r="C105" s="39">
        <f t="shared" si="21"/>
        <v>0.20499999999999999</v>
      </c>
      <c r="D105" s="26"/>
      <c r="E105" s="26"/>
      <c r="F105" s="26"/>
      <c r="G105" s="26">
        <v>0</v>
      </c>
      <c r="H105" s="27">
        <v>0.41</v>
      </c>
    </row>
    <row r="106" spans="1:20" ht="20.25" customHeight="1" x14ac:dyDescent="0.25">
      <c r="A106" s="13"/>
      <c r="B106" s="14" t="s">
        <v>51</v>
      </c>
      <c r="C106" s="25"/>
      <c r="D106" s="26"/>
      <c r="E106" s="26"/>
      <c r="F106" s="26"/>
      <c r="G106" s="26"/>
      <c r="H106" s="27"/>
    </row>
    <row r="107" spans="1:20" ht="20.25" customHeight="1" x14ac:dyDescent="0.25">
      <c r="A107" s="15">
        <v>1</v>
      </c>
      <c r="B107" s="19" t="s">
        <v>66</v>
      </c>
      <c r="C107" s="38">
        <f>SUM(D107:H107)/3</f>
        <v>25.89</v>
      </c>
      <c r="D107" s="26"/>
      <c r="E107" s="26"/>
      <c r="F107" s="26">
        <v>31.97</v>
      </c>
      <c r="G107" s="26">
        <v>25.95</v>
      </c>
      <c r="H107" s="27">
        <v>19.75</v>
      </c>
      <c r="I107" s="37">
        <f>C107+C108+C109</f>
        <v>100</v>
      </c>
    </row>
    <row r="108" spans="1:20" ht="20.25" customHeight="1" x14ac:dyDescent="0.25">
      <c r="A108" s="15">
        <v>2</v>
      </c>
      <c r="B108" s="19" t="s">
        <v>67</v>
      </c>
      <c r="C108" s="38">
        <f t="shared" ref="C108:C113" si="22">SUM(D108:H108)/3</f>
        <v>74.11</v>
      </c>
      <c r="D108" s="26"/>
      <c r="E108" s="26"/>
      <c r="F108" s="26">
        <v>68.03</v>
      </c>
      <c r="G108" s="26">
        <v>74.05</v>
      </c>
      <c r="H108" s="27">
        <v>80.25</v>
      </c>
    </row>
    <row r="109" spans="1:20" ht="20.25" customHeight="1" x14ac:dyDescent="0.25">
      <c r="A109" s="15">
        <v>3</v>
      </c>
      <c r="B109" s="19" t="s">
        <v>68</v>
      </c>
      <c r="C109" s="38">
        <f t="shared" si="22"/>
        <v>0</v>
      </c>
      <c r="D109" s="26"/>
      <c r="E109" s="26"/>
      <c r="F109" s="26">
        <v>0</v>
      </c>
      <c r="G109" s="26">
        <v>0</v>
      </c>
      <c r="H109" s="27">
        <v>0</v>
      </c>
    </row>
    <row r="110" spans="1:20" ht="20.25" customHeight="1" x14ac:dyDescent="0.25">
      <c r="A110" s="23"/>
      <c r="B110" s="14" t="s">
        <v>52</v>
      </c>
      <c r="C110" s="25"/>
      <c r="D110" s="26"/>
      <c r="E110" s="26"/>
      <c r="F110" s="26"/>
      <c r="G110" s="26"/>
      <c r="H110" s="27"/>
    </row>
    <row r="111" spans="1:20" ht="20.25" customHeight="1" x14ac:dyDescent="0.25">
      <c r="A111" s="15">
        <v>1</v>
      </c>
      <c r="B111" s="19" t="s">
        <v>66</v>
      </c>
      <c r="C111" s="38">
        <f t="shared" si="22"/>
        <v>36.38666666666667</v>
      </c>
      <c r="D111" s="26"/>
      <c r="E111" s="26"/>
      <c r="F111" s="26">
        <v>43.85</v>
      </c>
      <c r="G111" s="26">
        <v>27.86</v>
      </c>
      <c r="H111" s="27">
        <v>37.450000000000003</v>
      </c>
    </row>
    <row r="112" spans="1:20" ht="20.25" customHeight="1" x14ac:dyDescent="0.25">
      <c r="A112" s="15">
        <v>2</v>
      </c>
      <c r="B112" s="19" t="s">
        <v>67</v>
      </c>
      <c r="C112" s="39">
        <f t="shared" si="22"/>
        <v>63.613333333333323</v>
      </c>
      <c r="D112" s="26"/>
      <c r="E112" s="26"/>
      <c r="F112" s="26">
        <v>56.15</v>
      </c>
      <c r="G112" s="26">
        <v>72.14</v>
      </c>
      <c r="H112" s="27">
        <v>62.55</v>
      </c>
    </row>
    <row r="113" spans="1:8" ht="20.25" customHeight="1" x14ac:dyDescent="0.25">
      <c r="A113" s="15">
        <v>3</v>
      </c>
      <c r="B113" s="19" t="s">
        <v>68</v>
      </c>
      <c r="C113" s="38">
        <f t="shared" si="22"/>
        <v>0</v>
      </c>
      <c r="D113" s="26"/>
      <c r="E113" s="26"/>
      <c r="F113" s="26">
        <v>0</v>
      </c>
      <c r="G113" s="26">
        <v>0</v>
      </c>
      <c r="H113" s="27">
        <v>0</v>
      </c>
    </row>
    <row r="114" spans="1:8" ht="20.25" customHeight="1" x14ac:dyDescent="0.25">
      <c r="A114" s="13"/>
      <c r="B114" s="14" t="s">
        <v>53</v>
      </c>
      <c r="C114" s="25"/>
      <c r="D114" s="26"/>
      <c r="E114" s="26"/>
      <c r="F114" s="26"/>
      <c r="G114" s="26"/>
      <c r="H114" s="27"/>
    </row>
    <row r="115" spans="1:8" ht="20.25" customHeight="1" x14ac:dyDescent="0.25">
      <c r="A115" s="15">
        <v>1</v>
      </c>
      <c r="B115" s="19" t="s">
        <v>66</v>
      </c>
      <c r="C115" s="39">
        <f>SUM(D115:H115)/5</f>
        <v>51.446000000000005</v>
      </c>
      <c r="D115" s="26">
        <v>44.92</v>
      </c>
      <c r="E115" s="26">
        <v>52.43</v>
      </c>
      <c r="F115" s="26">
        <v>56.1</v>
      </c>
      <c r="G115" s="26">
        <v>56.87</v>
      </c>
      <c r="H115" s="27">
        <v>46.91</v>
      </c>
    </row>
    <row r="116" spans="1:8" ht="20.25" customHeight="1" x14ac:dyDescent="0.25">
      <c r="A116" s="15">
        <v>2</v>
      </c>
      <c r="B116" s="19" t="s">
        <v>67</v>
      </c>
      <c r="C116" s="39">
        <f t="shared" ref="C116:C117" si="23">SUM(D116:H116)/5</f>
        <v>48.433999999999997</v>
      </c>
      <c r="D116" s="26">
        <v>55.08</v>
      </c>
      <c r="E116" s="26">
        <v>47.57</v>
      </c>
      <c r="F116" s="26">
        <v>43.3</v>
      </c>
      <c r="G116" s="26">
        <v>43.13</v>
      </c>
      <c r="H116" s="27">
        <v>53.09</v>
      </c>
    </row>
    <row r="117" spans="1:8" ht="20.25" customHeight="1" x14ac:dyDescent="0.25">
      <c r="A117" s="15">
        <v>3</v>
      </c>
      <c r="B117" s="19" t="s">
        <v>68</v>
      </c>
      <c r="C117" s="39">
        <f t="shared" si="23"/>
        <v>0</v>
      </c>
      <c r="D117" s="26">
        <v>0</v>
      </c>
      <c r="E117" s="26">
        <v>0</v>
      </c>
      <c r="F117" s="26">
        <v>0</v>
      </c>
      <c r="G117" s="26">
        <v>0</v>
      </c>
      <c r="H117" s="27">
        <v>0</v>
      </c>
    </row>
    <row r="118" spans="1:8" ht="20.25" customHeight="1" x14ac:dyDescent="0.25">
      <c r="A118" s="13"/>
      <c r="B118" s="14" t="s">
        <v>54</v>
      </c>
      <c r="C118" s="25"/>
      <c r="D118" s="26"/>
      <c r="E118" s="26"/>
      <c r="F118" s="26"/>
      <c r="G118" s="26"/>
      <c r="H118" s="27"/>
    </row>
    <row r="119" spans="1:8" ht="20.25" customHeight="1" x14ac:dyDescent="0.25">
      <c r="A119" s="15">
        <v>1</v>
      </c>
      <c r="B119" s="19" t="s">
        <v>66</v>
      </c>
      <c r="C119" s="39">
        <f>SUM(D119:H119)/3</f>
        <v>51.27</v>
      </c>
      <c r="D119" s="26">
        <v>49.15</v>
      </c>
      <c r="E119" s="26">
        <v>50.97</v>
      </c>
      <c r="F119" s="26">
        <v>53.69</v>
      </c>
      <c r="G119" s="26"/>
      <c r="H119" s="27"/>
    </row>
    <row r="120" spans="1:8" ht="20.25" customHeight="1" x14ac:dyDescent="0.25">
      <c r="A120" s="15">
        <v>2</v>
      </c>
      <c r="B120" s="19" t="s">
        <v>67</v>
      </c>
      <c r="C120" s="39">
        <f t="shared" ref="C120:C121" si="24">SUM(D120:H120)/3</f>
        <v>48.73</v>
      </c>
      <c r="D120" s="26">
        <v>50.85</v>
      </c>
      <c r="E120" s="26">
        <v>49.03</v>
      </c>
      <c r="F120" s="26">
        <v>46.31</v>
      </c>
      <c r="G120" s="26"/>
      <c r="H120" s="27"/>
    </row>
    <row r="121" spans="1:8" ht="20.25" customHeight="1" x14ac:dyDescent="0.25">
      <c r="A121" s="15">
        <v>3</v>
      </c>
      <c r="B121" s="19" t="s">
        <v>68</v>
      </c>
      <c r="C121" s="39">
        <f t="shared" si="24"/>
        <v>0</v>
      </c>
      <c r="D121" s="26">
        <v>0</v>
      </c>
      <c r="E121" s="26">
        <v>0</v>
      </c>
      <c r="F121" s="26">
        <v>0</v>
      </c>
      <c r="G121" s="26"/>
      <c r="H121" s="27"/>
    </row>
    <row r="122" spans="1:8" ht="20.25" customHeight="1" x14ac:dyDescent="0.25">
      <c r="A122" s="13"/>
      <c r="B122" s="14" t="s">
        <v>55</v>
      </c>
      <c r="C122" s="25"/>
      <c r="D122" s="26"/>
      <c r="E122" s="26"/>
      <c r="F122" s="26"/>
      <c r="G122" s="26"/>
      <c r="H122" s="27"/>
    </row>
    <row r="123" spans="1:8" ht="20.25" customHeight="1" x14ac:dyDescent="0.25">
      <c r="A123" s="15">
        <v>1</v>
      </c>
      <c r="B123" s="19" t="s">
        <v>66</v>
      </c>
      <c r="C123" s="39">
        <f t="shared" ref="C123:C129" si="25">SUM(D123:H123)/5</f>
        <v>30.321999999999996</v>
      </c>
      <c r="D123" s="26">
        <v>27.97</v>
      </c>
      <c r="E123" s="26">
        <v>33.979999999999997</v>
      </c>
      <c r="F123" s="26">
        <v>31.56</v>
      </c>
      <c r="G123" s="26">
        <v>30.53</v>
      </c>
      <c r="H123" s="27">
        <v>27.57</v>
      </c>
    </row>
    <row r="124" spans="1:8" ht="20.25" customHeight="1" x14ac:dyDescent="0.25">
      <c r="A124" s="15">
        <v>2</v>
      </c>
      <c r="B124" s="19" t="s">
        <v>67</v>
      </c>
      <c r="C124" s="39">
        <f t="shared" si="25"/>
        <v>69.678000000000011</v>
      </c>
      <c r="D124" s="26">
        <v>72.03</v>
      </c>
      <c r="E124" s="26">
        <v>66.02</v>
      </c>
      <c r="F124" s="26">
        <v>68.44</v>
      </c>
      <c r="G124" s="26">
        <v>69.47</v>
      </c>
      <c r="H124" s="27">
        <v>72.430000000000007</v>
      </c>
    </row>
    <row r="125" spans="1:8" ht="20.25" customHeight="1" x14ac:dyDescent="0.25">
      <c r="A125" s="15">
        <v>3</v>
      </c>
      <c r="B125" s="19" t="s">
        <v>68</v>
      </c>
      <c r="C125" s="39">
        <f t="shared" si="25"/>
        <v>0</v>
      </c>
      <c r="D125" s="26">
        <v>0</v>
      </c>
      <c r="E125" s="26">
        <v>0</v>
      </c>
      <c r="F125" s="26">
        <v>0</v>
      </c>
      <c r="G125" s="26">
        <v>0</v>
      </c>
      <c r="H125" s="27">
        <v>0</v>
      </c>
    </row>
    <row r="126" spans="1:8" ht="20.25" customHeight="1" x14ac:dyDescent="0.25">
      <c r="A126" s="13"/>
      <c r="B126" s="14" t="s">
        <v>56</v>
      </c>
      <c r="C126" s="25"/>
      <c r="D126" s="26"/>
      <c r="E126" s="26"/>
      <c r="F126" s="26"/>
      <c r="G126" s="26"/>
      <c r="H126" s="27"/>
    </row>
    <row r="127" spans="1:8" ht="20.25" customHeight="1" x14ac:dyDescent="0.25">
      <c r="A127" s="15">
        <v>1</v>
      </c>
      <c r="B127" s="19" t="s">
        <v>66</v>
      </c>
      <c r="C127" s="39">
        <f t="shared" si="25"/>
        <v>32.570000000000007</v>
      </c>
      <c r="D127" s="26">
        <v>37.29</v>
      </c>
      <c r="E127" s="26">
        <v>34.950000000000003</v>
      </c>
      <c r="F127" s="26">
        <v>33.200000000000003</v>
      </c>
      <c r="G127" s="26">
        <v>29.01</v>
      </c>
      <c r="H127" s="27">
        <v>28.4</v>
      </c>
    </row>
    <row r="128" spans="1:8" ht="20.25" customHeight="1" x14ac:dyDescent="0.25">
      <c r="A128" s="15">
        <v>2</v>
      </c>
      <c r="B128" s="19" t="s">
        <v>67</v>
      </c>
      <c r="C128" s="39">
        <f t="shared" si="25"/>
        <v>67.429999999999993</v>
      </c>
      <c r="D128" s="26">
        <v>62.71</v>
      </c>
      <c r="E128" s="26">
        <v>65.05</v>
      </c>
      <c r="F128" s="26">
        <v>66.8</v>
      </c>
      <c r="G128" s="26">
        <v>70.989999999999995</v>
      </c>
      <c r="H128" s="27">
        <v>71.599999999999994</v>
      </c>
    </row>
    <row r="129" spans="1:8" ht="20.25" customHeight="1" x14ac:dyDescent="0.25">
      <c r="A129" s="15">
        <v>3</v>
      </c>
      <c r="B129" s="19" t="s">
        <v>68</v>
      </c>
      <c r="C129" s="39">
        <f t="shared" si="25"/>
        <v>0</v>
      </c>
      <c r="D129" s="26">
        <v>0</v>
      </c>
      <c r="E129" s="26">
        <v>0</v>
      </c>
      <c r="F129" s="26">
        <v>0</v>
      </c>
      <c r="G129" s="26">
        <v>0</v>
      </c>
      <c r="H129" s="27">
        <v>0</v>
      </c>
    </row>
    <row r="130" spans="1:8" ht="20.25" customHeight="1" x14ac:dyDescent="0.25">
      <c r="A130" s="15"/>
      <c r="B130" s="14" t="s">
        <v>57</v>
      </c>
      <c r="C130" s="25"/>
      <c r="D130" s="26"/>
      <c r="E130" s="26"/>
      <c r="F130" s="26"/>
      <c r="G130" s="26"/>
      <c r="H130" s="27"/>
    </row>
    <row r="131" spans="1:8" ht="20.25" customHeight="1" x14ac:dyDescent="0.25">
      <c r="A131" s="15">
        <v>1</v>
      </c>
      <c r="B131" s="19" t="s">
        <v>66</v>
      </c>
      <c r="C131" s="39">
        <f>SUM(D131:H131)/4</f>
        <v>52.292500000000004</v>
      </c>
      <c r="D131" s="26">
        <v>48.73</v>
      </c>
      <c r="E131" s="26">
        <v>51.46</v>
      </c>
      <c r="F131" s="26">
        <v>52.87</v>
      </c>
      <c r="G131" s="26">
        <v>56.11</v>
      </c>
      <c r="H131" s="27"/>
    </row>
    <row r="132" spans="1:8" ht="20.25" customHeight="1" x14ac:dyDescent="0.25">
      <c r="A132" s="15">
        <v>2</v>
      </c>
      <c r="B132" s="19" t="s">
        <v>67</v>
      </c>
      <c r="C132" s="39">
        <f>SUM(D132:H132)/4</f>
        <v>47.707499999999996</v>
      </c>
      <c r="D132" s="26">
        <v>51.27</v>
      </c>
      <c r="E132" s="26">
        <v>48.54</v>
      </c>
      <c r="F132" s="26">
        <v>47.13</v>
      </c>
      <c r="G132" s="26">
        <v>43.89</v>
      </c>
      <c r="H132" s="27"/>
    </row>
    <row r="133" spans="1:8" ht="20.25" customHeight="1" x14ac:dyDescent="0.25">
      <c r="A133" s="15">
        <v>3</v>
      </c>
      <c r="B133" s="19" t="s">
        <v>68</v>
      </c>
      <c r="C133" s="39">
        <f>SUM(D133:H133)/4</f>
        <v>0</v>
      </c>
      <c r="D133" s="26">
        <v>0</v>
      </c>
      <c r="E133" s="26">
        <v>0</v>
      </c>
      <c r="F133" s="26">
        <v>0</v>
      </c>
      <c r="G133" s="26"/>
      <c r="H133" s="27"/>
    </row>
    <row r="134" spans="1:8" ht="20.25" customHeight="1" x14ac:dyDescent="0.25">
      <c r="A134" s="13"/>
      <c r="B134" s="14" t="s">
        <v>58</v>
      </c>
      <c r="C134" s="25"/>
      <c r="D134" s="26"/>
      <c r="E134" s="26"/>
      <c r="F134" s="26"/>
      <c r="G134" s="26"/>
      <c r="H134" s="27"/>
    </row>
    <row r="135" spans="1:8" ht="20.25" customHeight="1" x14ac:dyDescent="0.25">
      <c r="A135" s="15">
        <v>1</v>
      </c>
      <c r="B135" s="19" t="s">
        <v>66</v>
      </c>
      <c r="C135" s="38">
        <f>SUM(D135:H135)/1</f>
        <v>52.26</v>
      </c>
      <c r="D135" s="26"/>
      <c r="E135" s="26"/>
      <c r="F135" s="26"/>
      <c r="G135" s="26"/>
      <c r="H135" s="27">
        <v>52.26</v>
      </c>
    </row>
    <row r="136" spans="1:8" ht="20.25" customHeight="1" x14ac:dyDescent="0.25">
      <c r="A136" s="15">
        <v>2</v>
      </c>
      <c r="B136" s="19" t="s">
        <v>67</v>
      </c>
      <c r="C136" s="38">
        <f>SUM(D136:H136)/1</f>
        <v>47.74</v>
      </c>
      <c r="D136" s="26"/>
      <c r="E136" s="26"/>
      <c r="F136" s="26"/>
      <c r="G136" s="26"/>
      <c r="H136" s="27">
        <v>47.74</v>
      </c>
    </row>
    <row r="137" spans="1:8" ht="20.25" customHeight="1" x14ac:dyDescent="0.25">
      <c r="A137" s="15">
        <v>3</v>
      </c>
      <c r="B137" s="19" t="s">
        <v>68</v>
      </c>
      <c r="C137" s="38">
        <f t="shared" ref="C137" si="26">SUM(D137:H137)/3</f>
        <v>0</v>
      </c>
      <c r="D137" s="26"/>
      <c r="E137" s="26"/>
      <c r="F137" s="26"/>
      <c r="G137" s="26"/>
      <c r="H137" s="27">
        <v>0</v>
      </c>
    </row>
    <row r="138" spans="1:8" ht="20.25" customHeight="1" x14ac:dyDescent="0.25">
      <c r="A138" s="13"/>
      <c r="B138" s="14" t="s">
        <v>59</v>
      </c>
      <c r="C138" s="25"/>
      <c r="D138" s="26"/>
      <c r="E138" s="26"/>
      <c r="F138" s="26"/>
      <c r="G138" s="26"/>
      <c r="H138" s="27"/>
    </row>
    <row r="139" spans="1:8" ht="20.25" customHeight="1" x14ac:dyDescent="0.25">
      <c r="A139" s="15">
        <v>1</v>
      </c>
      <c r="B139" s="19" t="s">
        <v>66</v>
      </c>
      <c r="C139" s="39">
        <f t="shared" ref="C139:C141" si="27">SUM(D139:H139)/5</f>
        <v>29.572000000000003</v>
      </c>
      <c r="D139" s="26">
        <v>26.81</v>
      </c>
      <c r="E139" s="26">
        <v>27.18</v>
      </c>
      <c r="F139" s="26">
        <v>31.56</v>
      </c>
      <c r="G139" s="26">
        <v>31.03</v>
      </c>
      <c r="H139" s="27">
        <v>31.28</v>
      </c>
    </row>
    <row r="140" spans="1:8" ht="20.25" customHeight="1" x14ac:dyDescent="0.25">
      <c r="A140" s="15">
        <v>2</v>
      </c>
      <c r="B140" s="19" t="s">
        <v>67</v>
      </c>
      <c r="C140" s="39">
        <f t="shared" si="27"/>
        <v>70.427999999999997</v>
      </c>
      <c r="D140" s="26">
        <v>73.19</v>
      </c>
      <c r="E140" s="26">
        <v>72.819999999999993</v>
      </c>
      <c r="F140" s="26">
        <v>68.44</v>
      </c>
      <c r="G140" s="26">
        <v>68.97</v>
      </c>
      <c r="H140" s="27">
        <v>68.72</v>
      </c>
    </row>
    <row r="141" spans="1:8" ht="20.25" customHeight="1" x14ac:dyDescent="0.25">
      <c r="A141" s="15">
        <v>3</v>
      </c>
      <c r="B141" s="19" t="s">
        <v>68</v>
      </c>
      <c r="C141" s="39">
        <f t="shared" si="27"/>
        <v>0</v>
      </c>
      <c r="D141" s="26">
        <v>0</v>
      </c>
      <c r="E141" s="26">
        <v>0</v>
      </c>
      <c r="F141" s="26">
        <v>0</v>
      </c>
      <c r="G141" s="26">
        <v>0</v>
      </c>
      <c r="H141" s="27">
        <v>0</v>
      </c>
    </row>
    <row r="142" spans="1:8" ht="20.25" customHeight="1" x14ac:dyDescent="0.25">
      <c r="A142" s="15"/>
      <c r="B142" s="41" t="s">
        <v>72</v>
      </c>
      <c r="C142" s="40"/>
      <c r="D142" s="33"/>
      <c r="E142" s="33"/>
      <c r="F142" s="33"/>
      <c r="G142" s="33"/>
      <c r="H142" s="27"/>
    </row>
    <row r="143" spans="1:8" ht="20.25" customHeight="1" x14ac:dyDescent="0.25">
      <c r="A143" s="15">
        <v>1</v>
      </c>
      <c r="B143" s="19" t="s">
        <v>66</v>
      </c>
      <c r="C143" s="39">
        <f>SUM(D143:H143)/2</f>
        <v>57.599999999999994</v>
      </c>
      <c r="D143" s="33"/>
      <c r="E143" s="33"/>
      <c r="F143" s="42">
        <v>54.51</v>
      </c>
      <c r="G143" s="33">
        <v>60.69</v>
      </c>
      <c r="H143" s="27"/>
    </row>
    <row r="144" spans="1:8" ht="20.25" customHeight="1" x14ac:dyDescent="0.25">
      <c r="A144" s="15">
        <v>2</v>
      </c>
      <c r="B144" s="19" t="s">
        <v>67</v>
      </c>
      <c r="C144" s="39">
        <f t="shared" ref="C144:C145" si="28">SUM(D144:H144)/2</f>
        <v>42.400000000000006</v>
      </c>
      <c r="D144" s="33"/>
      <c r="E144" s="33"/>
      <c r="F144" s="42">
        <v>45.49</v>
      </c>
      <c r="G144" s="33">
        <v>39.31</v>
      </c>
      <c r="H144" s="27"/>
    </row>
    <row r="145" spans="1:8" ht="20.25" customHeight="1" x14ac:dyDescent="0.25">
      <c r="A145" s="15">
        <v>3</v>
      </c>
      <c r="B145" s="19" t="s">
        <v>68</v>
      </c>
      <c r="C145" s="39">
        <f t="shared" si="28"/>
        <v>0</v>
      </c>
      <c r="D145" s="33"/>
      <c r="E145" s="33"/>
      <c r="F145" s="42">
        <v>0</v>
      </c>
      <c r="G145" s="33">
        <v>0</v>
      </c>
      <c r="H145" s="27"/>
    </row>
    <row r="146" spans="1:8" ht="20.25" customHeight="1" x14ac:dyDescent="0.25">
      <c r="A146" s="13" t="s">
        <v>13</v>
      </c>
      <c r="B146" s="14" t="s">
        <v>75</v>
      </c>
      <c r="C146" s="25"/>
      <c r="D146" s="25"/>
      <c r="E146" s="25"/>
      <c r="F146" s="25"/>
      <c r="G146" s="25"/>
      <c r="H146" s="12"/>
    </row>
    <row r="147" spans="1:8" ht="20.25" customHeight="1" x14ac:dyDescent="0.25">
      <c r="A147" s="15">
        <v>1</v>
      </c>
      <c r="B147" s="19" t="s">
        <v>69</v>
      </c>
      <c r="C147" s="25"/>
      <c r="D147" s="26"/>
      <c r="E147" s="26"/>
      <c r="F147" s="26"/>
      <c r="G147" s="26"/>
      <c r="H147" s="27"/>
    </row>
    <row r="148" spans="1:8" ht="20.25" customHeight="1" x14ac:dyDescent="0.25">
      <c r="A148" s="15"/>
      <c r="B148" s="19" t="s">
        <v>61</v>
      </c>
      <c r="C148" s="51"/>
      <c r="D148" s="52"/>
      <c r="E148" s="52"/>
      <c r="F148" s="52"/>
      <c r="G148" s="52"/>
      <c r="H148" s="53"/>
    </row>
    <row r="149" spans="1:8" ht="30.75" customHeight="1" x14ac:dyDescent="0.25">
      <c r="A149" s="15" t="s">
        <v>60</v>
      </c>
      <c r="B149" s="20" t="s">
        <v>62</v>
      </c>
      <c r="C149" s="51"/>
      <c r="D149" s="52"/>
      <c r="E149" s="52"/>
      <c r="F149" s="52"/>
      <c r="G149" s="52"/>
      <c r="H149" s="53"/>
    </row>
    <row r="150" spans="1:8" ht="30.75" customHeight="1" x14ac:dyDescent="0.25">
      <c r="A150" s="15" t="s">
        <v>63</v>
      </c>
      <c r="B150" s="20" t="s">
        <v>64</v>
      </c>
      <c r="C150" s="25"/>
      <c r="D150" s="26"/>
      <c r="E150" s="26"/>
      <c r="F150" s="26"/>
      <c r="G150" s="26"/>
      <c r="H150" s="27"/>
    </row>
    <row r="151" spans="1:8" ht="20.25" customHeight="1" thickBot="1" x14ac:dyDescent="0.3">
      <c r="A151" s="21">
        <v>2</v>
      </c>
      <c r="B151" s="22" t="s">
        <v>70</v>
      </c>
      <c r="C151" s="30"/>
      <c r="D151" s="31"/>
      <c r="E151" s="31"/>
      <c r="F151" s="31"/>
      <c r="G151" s="31"/>
      <c r="H151" s="32"/>
    </row>
    <row r="152" spans="1:8" x14ac:dyDescent="0.25">
      <c r="A152" s="7"/>
    </row>
    <row r="153" spans="1:8" ht="17.25" customHeight="1" x14ac:dyDescent="0.25">
      <c r="A153" s="3"/>
      <c r="B153" s="8"/>
      <c r="D153" s="47" t="s">
        <v>74</v>
      </c>
      <c r="E153" s="47"/>
      <c r="F153" s="47"/>
      <c r="G153" s="47"/>
      <c r="H153" s="47"/>
    </row>
    <row r="154" spans="1:8" ht="14.25" customHeight="1" x14ac:dyDescent="0.25">
      <c r="A154" s="3"/>
      <c r="B154" s="9"/>
      <c r="E154" s="59" t="s">
        <v>14</v>
      </c>
      <c r="F154" s="59"/>
      <c r="G154" s="59"/>
      <c r="H154" s="59"/>
    </row>
    <row r="155" spans="1:8" x14ac:dyDescent="0.25">
      <c r="A155" s="3"/>
      <c r="B155" s="10"/>
    </row>
    <row r="156" spans="1:8" x14ac:dyDescent="0.25">
      <c r="A156" s="3"/>
      <c r="B156" s="10"/>
    </row>
    <row r="157" spans="1:8" ht="14.25" customHeight="1" x14ac:dyDescent="0.25">
      <c r="A157" s="3"/>
      <c r="B157" s="2"/>
    </row>
    <row r="158" spans="1:8" ht="14.25" customHeight="1" x14ac:dyDescent="0.25">
      <c r="A158" s="3"/>
      <c r="B158" s="9"/>
      <c r="F158" s="59" t="s">
        <v>15</v>
      </c>
      <c r="G158" s="59"/>
    </row>
  </sheetData>
  <mergeCells count="16">
    <mergeCell ref="E154:H154"/>
    <mergeCell ref="F158:G158"/>
    <mergeCell ref="D153:H153"/>
    <mergeCell ref="F1:H1"/>
    <mergeCell ref="A4:H4"/>
    <mergeCell ref="A5:H5"/>
    <mergeCell ref="C148:C149"/>
    <mergeCell ref="D148:D149"/>
    <mergeCell ref="E148:E149"/>
    <mergeCell ref="F148:F149"/>
    <mergeCell ref="G148:G149"/>
    <mergeCell ref="H148:H149"/>
    <mergeCell ref="A7:A8"/>
    <mergeCell ref="B7:B8"/>
    <mergeCell ref="C7:C8"/>
    <mergeCell ref="D7:H7"/>
  </mergeCells>
  <printOptions horizontalCentered="1"/>
  <pageMargins left="0.43307086614173201" right="0.43307086614173201" top="0.55118110236220497" bottom="0.35433070866141703" header="0.31496062992126" footer="0.3149606299212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06,1</vt:lpstr>
      <vt:lpstr>'06,1'!chuong_pl_6</vt:lpstr>
      <vt:lpstr>'06,1'!chuong_pl_6_name_name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2024-05-06T02:02:53Z</dcterms:modified>
</cp:coreProperties>
</file>